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ocuments\Mis Documentos 2021\1er.Trimestre 2021\Datos Primer Trimestre 2021\"/>
    </mc:Choice>
  </mc:AlternateContent>
  <bookViews>
    <workbookView xWindow="-120" yWindow="-120" windowWidth="20730" windowHeight="11160"/>
  </bookViews>
  <sheets>
    <sheet name="Egresos x Tipo de Gasto" sheetId="1" r:id="rId1"/>
    <sheet name="BExRepositorySheet" sheetId="4" state="veryHidden" r:id="rId2"/>
    <sheet name="DP_3" sheetId="5" state="hidden" r:id="rId3"/>
  </sheets>
  <externalReferences>
    <externalReference r:id="rId4"/>
  </externalReferences>
  <definedNames>
    <definedName name="_xlnm.Print_Area" localSheetId="2">DP_3!$A$1:$G$7</definedName>
    <definedName name="_xlnm.Print_Titles" localSheetId="0">'Egresos x Tipo de Gasto'!$3:$10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" l="1"/>
  <c r="G6" i="5"/>
  <c r="H5" i="5"/>
  <c r="B5" i="5"/>
  <c r="C4" i="5"/>
  <c r="D3" i="5"/>
  <c r="E2" i="5"/>
  <c r="E6" i="5"/>
  <c r="H3" i="5"/>
  <c r="C2" i="5"/>
  <c r="C7" i="5"/>
  <c r="F4" i="5"/>
  <c r="H2" i="5"/>
  <c r="B7" i="5"/>
  <c r="D5" i="5"/>
  <c r="F3" i="5"/>
  <c r="G7" i="5"/>
  <c r="B6" i="5"/>
  <c r="C5" i="5"/>
  <c r="F2" i="5"/>
  <c r="E7" i="5"/>
  <c r="F6" i="5"/>
  <c r="G5" i="5"/>
  <c r="H4" i="5"/>
  <c r="B4" i="5"/>
  <c r="C3" i="5"/>
  <c r="D2" i="5"/>
  <c r="D7" i="5"/>
  <c r="F5" i="5"/>
  <c r="G4" i="5"/>
  <c r="B3" i="5"/>
  <c r="B2" i="5"/>
  <c r="D6" i="5"/>
  <c r="E5" i="5"/>
  <c r="G3" i="5"/>
  <c r="H7" i="5"/>
  <c r="C6" i="5"/>
  <c r="E4" i="5"/>
  <c r="G2" i="5"/>
  <c r="H6" i="5"/>
  <c r="D4" i="5"/>
  <c r="E3" i="5"/>
</calcChain>
</file>

<file path=xl/sharedStrings.xml><?xml version="1.0" encoding="utf-8"?>
<sst xmlns="http://schemas.openxmlformats.org/spreadsheetml/2006/main" count="41" uniqueCount="40">
  <si>
    <t>Estado Analítico del Ejercicio del Presupuesto de Egresos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</si>
  <si>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</si>
  <si>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</si>
  <si>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</si>
  <si>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</si>
  <si>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</si>
  <si>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</si>
  <si>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</si>
  <si>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</si>
  <si>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Participaciones</t>
  </si>
  <si>
    <t>Total del Gasto</t>
  </si>
  <si>
    <t>Tipo de Gasto</t>
  </si>
  <si>
    <t>Gasto Corriente</t>
  </si>
  <si>
    <t>Gasto de Capital</t>
  </si>
  <si>
    <t>Amortización de la Deuda y Disminución de Pasivos</t>
  </si>
  <si>
    <t>Pensiones y jubilaciones</t>
  </si>
  <si>
    <t>Clasificación Económica (Tipo de Gasto)</t>
  </si>
  <si>
    <t>6=(3-4)</t>
  </si>
  <si>
    <t>AMORTIZACIÓN DE LA DEUDA Y DISMINUCIÓN DE PASIVOS</t>
  </si>
  <si>
    <t>Resultado total</t>
  </si>
  <si>
    <t>PENSIONES Y JUBILACIONES</t>
  </si>
  <si>
    <t>PARTICIPACIONES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</si>
  <si>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</si>
  <si>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</si>
  <si>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</si>
  <si>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</si>
  <si>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</si>
  <si>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Subejercicio</t>
  </si>
  <si>
    <t xml:space="preserve">
Constante aux</t>
  </si>
  <si>
    <t>(Pesos)</t>
  </si>
  <si>
    <t>Concepto</t>
  </si>
  <si>
    <t>Selección vacía</t>
  </si>
  <si>
    <t>GOBIERNO DEL ESTADO DE MICHOACÁN DE OCAMPO</t>
  </si>
  <si>
    <t>CORRIENTE</t>
  </si>
  <si>
    <t>CAPITAL</t>
  </si>
  <si>
    <t>cció</t>
  </si>
  <si>
    <t>Sel</t>
  </si>
  <si>
    <t>vac</t>
  </si>
  <si>
    <t>Diciembre</t>
  </si>
  <si>
    <t>Del 1° enero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</si>
</sst>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CC"/>
        <bgColor indexed="64"/>
      </patternFill>
    </fill>
    <fill>
      <patternFill patternType="solid">
        <fgColor rgb="FFFFA2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1">
    <xf numFmtId="0" fontId="0" fillId="0" borderId="0"/>
    <xf numFmtId="0" fontId="2" fillId="0" borderId="0"/>
    <xf numFmtId="0" fontId="23" fillId="0" borderId="22" applyNumberFormat="0" applyFill="0" applyAlignment="0" applyProtection="0"/>
    <xf numFmtId="0" fontId="24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6" borderId="0" applyNumberFormat="0" applyBorder="0" applyAlignment="0" applyProtection="0"/>
    <xf numFmtId="0" fontId="8" fillId="6" borderId="14" applyNumberFormat="0" applyAlignment="0" applyProtection="0"/>
    <xf numFmtId="0" fontId="11" fillId="4" borderId="18" applyNumberFormat="0" applyAlignment="0" applyProtection="0"/>
    <xf numFmtId="0" fontId="4" fillId="4" borderId="14" applyNumberFormat="0" applyAlignment="0" applyProtection="0"/>
    <xf numFmtId="0" fontId="6" fillId="0" borderId="16" applyNumberFormat="0" applyFill="0" applyAlignment="0" applyProtection="0"/>
    <xf numFmtId="0" fontId="5" fillId="5" borderId="15" applyNumberFormat="0" applyAlignment="0" applyProtection="0"/>
    <xf numFmtId="0" fontId="21" fillId="0" borderId="0" applyNumberFormat="0" applyFill="0" applyBorder="0" applyAlignment="0" applyProtection="0"/>
    <xf numFmtId="0" fontId="2" fillId="8" borderId="17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25" applyNumberFormat="0" applyFill="0" applyAlignment="0" applyProtection="0"/>
    <xf numFmtId="4" fontId="12" fillId="9" borderId="19" applyNumberFormat="0" applyProtection="0">
      <alignment vertical="center"/>
    </xf>
    <xf numFmtId="4" fontId="13" fillId="9" borderId="19" applyNumberFormat="0" applyProtection="0">
      <alignment vertical="center"/>
    </xf>
    <xf numFmtId="4" fontId="12" fillId="9" borderId="19" applyNumberFormat="0" applyProtection="0">
      <alignment horizontal="left" vertical="center" indent="1"/>
    </xf>
    <xf numFmtId="0" fontId="12" fillId="9" borderId="19" applyNumberFormat="0" applyProtection="0">
      <alignment horizontal="left" vertical="top" indent="1"/>
    </xf>
    <xf numFmtId="4" fontId="12" fillId="10" borderId="0" applyNumberFormat="0" applyProtection="0">
      <alignment horizontal="left" vertical="center" indent="1"/>
    </xf>
    <xf numFmtId="4" fontId="14" fillId="11" borderId="19" applyNumberFormat="0" applyProtection="0">
      <alignment horizontal="right" vertical="center"/>
    </xf>
    <xf numFmtId="4" fontId="14" fillId="12" borderId="19" applyNumberFormat="0" applyProtection="0">
      <alignment horizontal="right" vertical="center"/>
    </xf>
    <xf numFmtId="4" fontId="14" fillId="13" borderId="19" applyNumberFormat="0" applyProtection="0">
      <alignment horizontal="right" vertical="center"/>
    </xf>
    <xf numFmtId="4" fontId="14" fillId="14" borderId="19" applyNumberFormat="0" applyProtection="0">
      <alignment horizontal="right" vertical="center"/>
    </xf>
    <xf numFmtId="4" fontId="14" fillId="15" borderId="19" applyNumberFormat="0" applyProtection="0">
      <alignment horizontal="right" vertical="center"/>
    </xf>
    <xf numFmtId="4" fontId="14" fillId="16" borderId="19" applyNumberFormat="0" applyProtection="0">
      <alignment horizontal="right" vertical="center"/>
    </xf>
    <xf numFmtId="4" fontId="14" fillId="17" borderId="19" applyNumberFormat="0" applyProtection="0">
      <alignment horizontal="right" vertical="center"/>
    </xf>
    <xf numFmtId="4" fontId="14" fillId="18" borderId="19" applyNumberFormat="0" applyProtection="0">
      <alignment horizontal="right" vertical="center"/>
    </xf>
    <xf numFmtId="4" fontId="14" fillId="19" borderId="19" applyNumberFormat="0" applyProtection="0">
      <alignment horizontal="right" vertical="center"/>
    </xf>
    <xf numFmtId="4" fontId="12" fillId="20" borderId="20" applyNumberFormat="0" applyProtection="0">
      <alignment horizontal="left" vertical="center" indent="1"/>
    </xf>
    <xf numFmtId="4" fontId="14" fillId="21" borderId="0" applyNumberFormat="0" applyProtection="0">
      <alignment horizontal="left" vertical="center" indent="1"/>
    </xf>
    <xf numFmtId="4" fontId="15" fillId="22" borderId="0" applyNumberFormat="0" applyProtection="0">
      <alignment horizontal="left" vertical="center" indent="1"/>
    </xf>
    <xf numFmtId="4" fontId="14" fillId="10" borderId="19" applyNumberFormat="0" applyProtection="0">
      <alignment horizontal="right" vertical="center"/>
    </xf>
    <xf numFmtId="4" fontId="16" fillId="21" borderId="0" applyNumberFormat="0" applyProtection="0">
      <alignment horizontal="left" vertical="center" indent="1"/>
    </xf>
    <xf numFmtId="4" fontId="16" fillId="10" borderId="0" applyNumberFormat="0" applyProtection="0">
      <alignment horizontal="left" vertical="center" indent="1"/>
    </xf>
    <xf numFmtId="0" fontId="2" fillId="22" borderId="19" applyNumberFormat="0" applyProtection="0">
      <alignment horizontal="left" vertical="center" indent="1"/>
    </xf>
    <xf numFmtId="0" fontId="2" fillId="22" borderId="19" applyNumberFormat="0" applyProtection="0">
      <alignment horizontal="left" vertical="top" indent="1"/>
    </xf>
    <xf numFmtId="0" fontId="2" fillId="10" borderId="19" applyNumberFormat="0" applyProtection="0">
      <alignment horizontal="left" vertical="center" indent="1"/>
    </xf>
    <xf numFmtId="0" fontId="2" fillId="10" borderId="19" applyNumberFormat="0" applyProtection="0">
      <alignment horizontal="left" vertical="top" indent="1"/>
    </xf>
    <xf numFmtId="0" fontId="2" fillId="23" borderId="19" applyNumberFormat="0" applyProtection="0">
      <alignment horizontal="left" vertical="center" indent="1"/>
    </xf>
    <xf numFmtId="0" fontId="2" fillId="23" borderId="19" applyNumberFormat="0" applyProtection="0">
      <alignment horizontal="left" vertical="top" indent="1"/>
    </xf>
    <xf numFmtId="0" fontId="2" fillId="21" borderId="19" applyNumberFormat="0" applyProtection="0">
      <alignment horizontal="left" vertical="center" indent="1"/>
    </xf>
    <xf numFmtId="0" fontId="2" fillId="21" borderId="19" applyNumberFormat="0" applyProtection="0">
      <alignment horizontal="left" vertical="top" indent="1"/>
    </xf>
    <xf numFmtId="0" fontId="2" fillId="24" borderId="21" applyNumberFormat="0">
      <protection locked="0"/>
    </xf>
    <xf numFmtId="4" fontId="14" fillId="25" borderId="19" applyNumberFormat="0" applyProtection="0">
      <alignment vertical="center"/>
    </xf>
    <xf numFmtId="4" fontId="17" fillId="25" borderId="19" applyNumberFormat="0" applyProtection="0">
      <alignment vertical="center"/>
    </xf>
    <xf numFmtId="4" fontId="14" fillId="25" borderId="19" applyNumberFormat="0" applyProtection="0">
      <alignment horizontal="left" vertical="center" indent="1"/>
    </xf>
    <xf numFmtId="0" fontId="14" fillId="25" borderId="19" applyNumberFormat="0" applyProtection="0">
      <alignment horizontal="left" vertical="top" indent="1"/>
    </xf>
    <xf numFmtId="4" fontId="14" fillId="21" borderId="19" applyNumberFormat="0" applyProtection="0">
      <alignment horizontal="right" vertical="center"/>
    </xf>
    <xf numFmtId="4" fontId="17" fillId="21" borderId="19" applyNumberFormat="0" applyProtection="0">
      <alignment horizontal="right" vertical="center"/>
    </xf>
    <xf numFmtId="4" fontId="14" fillId="10" borderId="19" applyNumberFormat="0" applyProtection="0">
      <alignment horizontal="left" vertical="center" indent="1"/>
    </xf>
    <xf numFmtId="0" fontId="14" fillId="10" borderId="19" applyNumberFormat="0" applyProtection="0">
      <alignment horizontal="left" vertical="top" indent="1"/>
    </xf>
    <xf numFmtId="4" fontId="18" fillId="26" borderId="0" applyNumberFormat="0" applyProtection="0">
      <alignment horizontal="left" vertical="center" indent="1"/>
    </xf>
    <xf numFmtId="4" fontId="19" fillId="21" borderId="19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" fontId="14" fillId="21" borderId="0" applyNumberFormat="0" applyProtection="0">
      <alignment horizontal="left" vertical="center" indent="1"/>
    </xf>
    <xf numFmtId="4" fontId="14" fillId="1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" fontId="14" fillId="21" borderId="0" applyNumberFormat="0" applyProtection="0">
      <alignment horizontal="left" vertical="center" indent="1"/>
    </xf>
    <xf numFmtId="4" fontId="14" fillId="10" borderId="0" applyNumberFormat="0" applyProtection="0">
      <alignment horizontal="left" vertical="center" indent="1"/>
    </xf>
    <xf numFmtId="0" fontId="1" fillId="0" borderId="0"/>
    <xf numFmtId="0" fontId="1" fillId="0" borderId="0"/>
    <xf numFmtId="164" fontId="27" fillId="0" borderId="0" applyFont="0" applyFill="0" applyBorder="0" applyAlignment="0" applyProtection="0"/>
  </cellStyleXfs>
  <cellXfs count="48">
    <xf numFmtId="0" fontId="0" fillId="0" borderId="0" xfId="0"/>
    <xf numFmtId="0" fontId="26" fillId="2" borderId="0" xfId="0" quotePrefix="1" applyFont="1" applyFill="1" applyAlignment="1"/>
    <xf numFmtId="14" fontId="26" fillId="2" borderId="0" xfId="0" quotePrefix="1" applyNumberFormat="1" applyFont="1" applyFill="1" applyAlignment="1"/>
    <xf numFmtId="0" fontId="26" fillId="2" borderId="0" xfId="0" applyFont="1" applyFill="1"/>
    <xf numFmtId="0" fontId="14" fillId="10" borderId="19" xfId="53" quotePrefix="1" applyNumberFormat="1">
      <alignment horizontal="left" vertical="center" indent="1"/>
    </xf>
    <xf numFmtId="0" fontId="14" fillId="21" borderId="19" xfId="51" applyNumberFormat="1">
      <alignment horizontal="right" vertical="center"/>
    </xf>
    <xf numFmtId="0" fontId="12" fillId="9" borderId="19" xfId="20" quotePrefix="1" applyNumberFormat="1">
      <alignment horizontal="left" vertical="center" indent="1"/>
    </xf>
    <xf numFmtId="0" fontId="12" fillId="9" borderId="19" xfId="18" applyNumberFormat="1">
      <alignment vertical="center"/>
    </xf>
    <xf numFmtId="0" fontId="12" fillId="10" borderId="0" xfId="22" quotePrefix="1" applyNumberFormat="1" applyAlignment="1">
      <alignment horizontal="left" vertical="center" indent="1"/>
    </xf>
    <xf numFmtId="4" fontId="0" fillId="0" borderId="0" xfId="0" applyNumberFormat="1"/>
    <xf numFmtId="0" fontId="2" fillId="22" borderId="19" xfId="39" quotePrefix="1" applyNumberFormat="1" applyAlignment="1">
      <alignment horizontal="left" vertical="top" wrapText="1" indent="1"/>
    </xf>
    <xf numFmtId="0" fontId="2" fillId="2" borderId="0" xfId="0" applyFont="1" applyFill="1"/>
    <xf numFmtId="0" fontId="29" fillId="28" borderId="10" xfId="1" applyFont="1" applyFill="1" applyBorder="1" applyAlignment="1">
      <alignment horizontal="center" vertical="center"/>
    </xf>
    <xf numFmtId="0" fontId="33" fillId="2" borderId="0" xfId="0" applyFont="1" applyFill="1"/>
    <xf numFmtId="0" fontId="29" fillId="28" borderId="0" xfId="1" applyFont="1" applyFill="1" applyBorder="1" applyAlignment="1">
      <alignment horizontal="center" vertical="center" wrapText="1"/>
    </xf>
    <xf numFmtId="0" fontId="29" fillId="28" borderId="12" xfId="1" applyFont="1" applyFill="1" applyBorder="1" applyAlignment="1">
      <alignment horizontal="center" vertical="center"/>
    </xf>
    <xf numFmtId="0" fontId="29" fillId="28" borderId="8" xfId="1" applyFont="1" applyFill="1" applyBorder="1" applyAlignment="1">
      <alignment horizontal="center" vertical="center"/>
    </xf>
    <xf numFmtId="0" fontId="29" fillId="28" borderId="9" xfId="1" applyFont="1" applyFill="1" applyBorder="1" applyAlignment="1">
      <alignment horizontal="center" vertical="center"/>
    </xf>
    <xf numFmtId="0" fontId="31" fillId="27" borderId="3" xfId="1" applyFont="1" applyFill="1" applyBorder="1" applyAlignment="1">
      <alignment vertical="center"/>
    </xf>
    <xf numFmtId="0" fontId="31" fillId="27" borderId="0" xfId="1" applyFont="1" applyFill="1" applyBorder="1" applyAlignment="1">
      <alignment vertical="center"/>
    </xf>
    <xf numFmtId="2" fontId="31" fillId="27" borderId="13" xfId="1" applyNumberFormat="1" applyFont="1" applyFill="1" applyBorder="1" applyAlignment="1">
      <alignment vertical="center"/>
    </xf>
    <xf numFmtId="2" fontId="31" fillId="27" borderId="4" xfId="1" applyNumberFormat="1" applyFont="1" applyFill="1" applyBorder="1" applyAlignment="1">
      <alignment vertical="center"/>
    </xf>
    <xf numFmtId="0" fontId="32" fillId="27" borderId="0" xfId="61" applyFont="1" applyFill="1" applyBorder="1" applyAlignment="1">
      <alignment vertical="center"/>
    </xf>
    <xf numFmtId="4" fontId="33" fillId="27" borderId="13" xfId="1" applyNumberFormat="1" applyFont="1" applyFill="1" applyBorder="1" applyAlignment="1">
      <alignment vertical="center"/>
    </xf>
    <xf numFmtId="4" fontId="33" fillId="27" borderId="4" xfId="1" applyNumberFormat="1" applyFont="1" applyFill="1" applyBorder="1" applyAlignment="1">
      <alignment vertical="center"/>
    </xf>
    <xf numFmtId="0" fontId="33" fillId="27" borderId="0" xfId="0" applyFont="1" applyFill="1" applyBorder="1" applyAlignment="1">
      <alignment vertical="center"/>
    </xf>
    <xf numFmtId="0" fontId="32" fillId="27" borderId="0" xfId="61" applyFont="1" applyFill="1" applyBorder="1" applyAlignment="1">
      <alignment vertical="center" wrapText="1"/>
    </xf>
    <xf numFmtId="0" fontId="33" fillId="27" borderId="3" xfId="1" applyFont="1" applyFill="1" applyBorder="1" applyAlignment="1">
      <alignment vertical="center"/>
    </xf>
    <xf numFmtId="0" fontId="33" fillId="27" borderId="0" xfId="1" applyFont="1" applyFill="1" applyBorder="1" applyAlignment="1">
      <alignment vertical="center"/>
    </xf>
    <xf numFmtId="0" fontId="33" fillId="28" borderId="7" xfId="1" applyFont="1" applyFill="1" applyBorder="1" applyAlignment="1">
      <alignment vertical="center"/>
    </xf>
    <xf numFmtId="0" fontId="29" fillId="28" borderId="8" xfId="1" applyFont="1" applyFill="1" applyBorder="1" applyAlignment="1">
      <alignment vertical="center"/>
    </xf>
    <xf numFmtId="4" fontId="31" fillId="28" borderId="12" xfId="70" applyNumberFormat="1" applyFont="1" applyFill="1" applyBorder="1" applyAlignment="1">
      <alignment vertical="center"/>
    </xf>
    <xf numFmtId="0" fontId="29" fillId="28" borderId="1" xfId="1" applyFont="1" applyFill="1" applyBorder="1" applyAlignment="1">
      <alignment horizontal="center" vertical="center"/>
    </xf>
    <xf numFmtId="0" fontId="29" fillId="28" borderId="2" xfId="1" applyFont="1" applyFill="1" applyBorder="1" applyAlignment="1">
      <alignment horizontal="center" vertical="center"/>
    </xf>
    <xf numFmtId="0" fontId="29" fillId="28" borderId="3" xfId="1" applyFont="1" applyFill="1" applyBorder="1" applyAlignment="1">
      <alignment horizontal="center" vertical="center"/>
    </xf>
    <xf numFmtId="0" fontId="29" fillId="28" borderId="0" xfId="1" applyFont="1" applyFill="1" applyBorder="1" applyAlignment="1">
      <alignment horizontal="center" vertical="center"/>
    </xf>
    <xf numFmtId="0" fontId="29" fillId="28" borderId="5" xfId="1" applyFont="1" applyFill="1" applyBorder="1" applyAlignment="1">
      <alignment horizontal="center" vertical="center"/>
    </xf>
    <xf numFmtId="0" fontId="29" fillId="28" borderId="6" xfId="1" applyFont="1" applyFill="1" applyBorder="1" applyAlignment="1">
      <alignment horizontal="center" vertical="center"/>
    </xf>
    <xf numFmtId="0" fontId="29" fillId="28" borderId="7" xfId="1" applyFont="1" applyFill="1" applyBorder="1" applyAlignment="1">
      <alignment horizontal="center" vertical="center"/>
    </xf>
    <xf numFmtId="0" fontId="29" fillId="28" borderId="8" xfId="1" applyFont="1" applyFill="1" applyBorder="1" applyAlignment="1">
      <alignment horizontal="center" vertical="center"/>
    </xf>
    <xf numFmtId="0" fontId="29" fillId="28" borderId="9" xfId="1" applyFont="1" applyFill="1" applyBorder="1" applyAlignment="1">
      <alignment horizontal="center" vertical="center"/>
    </xf>
    <xf numFmtId="0" fontId="29" fillId="28" borderId="10" xfId="1" applyFont="1" applyFill="1" applyBorder="1" applyAlignment="1">
      <alignment horizontal="center" vertical="center"/>
    </xf>
    <xf numFmtId="0" fontId="29" fillId="28" borderId="11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horizontal="center" vertical="center"/>
    </xf>
    <xf numFmtId="0" fontId="30" fillId="2" borderId="6" xfId="1" quotePrefix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</cellXfs>
  <cellStyles count="71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70" builtinId="3"/>
    <cellStyle name="Neutral" xfId="8" builtinId="28" customBuiltin="1"/>
    <cellStyle name="Normal" xfId="0" builtinId="0" customBuiltin="1"/>
    <cellStyle name="Normal 2" xfId="61"/>
    <cellStyle name="Normal 2 2" xfId="68"/>
    <cellStyle name="Normal 3" xfId="58"/>
    <cellStyle name="Normal 3 2" xfId="62"/>
    <cellStyle name="Normal 3 2 2" xfId="69"/>
    <cellStyle name="Normal 3 3" xfId="65"/>
    <cellStyle name="Normal 4" xfId="64"/>
    <cellStyle name="Normal 7" xfId="63"/>
    <cellStyle name="Normal 8" xfId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DC00"/>
      <color rgb="FFFFFF1B"/>
      <color rgb="FFFFA2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1073150</xdr:colOff>
      <xdr:row>0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31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4" name="BExS2W04ST1G8RIS4VNX0T0VAT3N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0"/>
          <a:ext cx="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749300</xdr:colOff>
      <xdr:row>6</xdr:row>
      <xdr:rowOff>149225</xdr:rowOff>
    </xdr:to>
    <xdr:pic macro="[1]!DesignIconClicked">
      <xdr:nvPicPr>
        <xdr:cNvPr id="4" name="BEx5C510I5UKKI4OIV04ACXPCHE8" hidden="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36625" cy="1120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C28" sqref="C28"/>
    </sheetView>
  </sheetViews>
  <sheetFormatPr baseColWidth="10" defaultColWidth="11.5703125" defaultRowHeight="12.75" x14ac:dyDescent="0.2"/>
  <cols>
    <col min="1" max="1" width="4.140625" style="11" customWidth="1"/>
    <col min="2" max="2" width="45.42578125" style="11" bestFit="1" customWidth="1"/>
    <col min="3" max="3" width="20.42578125" style="11" bestFit="1" customWidth="1"/>
    <col min="4" max="4" width="18" style="11" bestFit="1" customWidth="1"/>
    <col min="5" max="7" width="20.42578125" style="11" bestFit="1" customWidth="1"/>
    <col min="8" max="8" width="14.85546875" style="11" bestFit="1" customWidth="1"/>
    <col min="9" max="16384" width="11.5703125" style="11"/>
  </cols>
  <sheetData>
    <row r="1" spans="1:8" s="3" customFormat="1" x14ac:dyDescent="0.2">
      <c r="A1" s="1" t="s">
        <v>31</v>
      </c>
      <c r="B1" s="2"/>
      <c r="C1" s="3" t="s">
        <v>35</v>
      </c>
      <c r="D1" s="1" t="s">
        <v>36</v>
      </c>
      <c r="E1" s="3" t="s">
        <v>37</v>
      </c>
      <c r="F1" s="3" t="s">
        <v>38</v>
      </c>
      <c r="G1" s="3" t="s">
        <v>38</v>
      </c>
    </row>
    <row r="3" spans="1:8" ht="18" x14ac:dyDescent="0.2">
      <c r="A3" s="43" t="s">
        <v>32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4" t="s">
        <v>0</v>
      </c>
      <c r="B4" s="44"/>
      <c r="C4" s="44"/>
      <c r="D4" s="44"/>
      <c r="E4" s="44"/>
      <c r="F4" s="44"/>
      <c r="G4" s="44"/>
      <c r="H4" s="44"/>
    </row>
    <row r="5" spans="1:8" ht="15" x14ac:dyDescent="0.2">
      <c r="A5" s="45" t="s">
        <v>16</v>
      </c>
      <c r="B5" s="45"/>
      <c r="C5" s="45"/>
      <c r="D5" s="45"/>
      <c r="E5" s="45"/>
      <c r="F5" s="45"/>
      <c r="G5" s="45"/>
      <c r="H5" s="45"/>
    </row>
    <row r="6" spans="1:8" ht="15" x14ac:dyDescent="0.2">
      <c r="A6" s="45" t="s">
        <v>39</v>
      </c>
      <c r="B6" s="45"/>
      <c r="C6" s="45"/>
      <c r="D6" s="45"/>
      <c r="E6" s="45"/>
      <c r="F6" s="45"/>
      <c r="G6" s="45"/>
      <c r="H6" s="45"/>
    </row>
    <row r="7" spans="1:8" ht="15.75" thickBot="1" x14ac:dyDescent="0.25">
      <c r="A7" s="46" t="s">
        <v>29</v>
      </c>
      <c r="B7" s="47"/>
      <c r="C7" s="47"/>
      <c r="D7" s="47"/>
      <c r="E7" s="47"/>
      <c r="F7" s="47"/>
      <c r="G7" s="47"/>
      <c r="H7" s="47"/>
    </row>
    <row r="8" spans="1:8" ht="16.5" thickBot="1" x14ac:dyDescent="0.25">
      <c r="A8" s="32" t="s">
        <v>30</v>
      </c>
      <c r="B8" s="33"/>
      <c r="C8" s="38" t="s">
        <v>1</v>
      </c>
      <c r="D8" s="39"/>
      <c r="E8" s="39"/>
      <c r="F8" s="39"/>
      <c r="G8" s="40"/>
      <c r="H8" s="41" t="s">
        <v>2</v>
      </c>
    </row>
    <row r="9" spans="1:8" ht="32.25" thickBot="1" x14ac:dyDescent="0.25">
      <c r="A9" s="34"/>
      <c r="B9" s="35"/>
      <c r="C9" s="12" t="s">
        <v>3</v>
      </c>
      <c r="D9" s="14" t="s">
        <v>4</v>
      </c>
      <c r="E9" s="12" t="s">
        <v>5</v>
      </c>
      <c r="F9" s="12" t="s">
        <v>6</v>
      </c>
      <c r="G9" s="12" t="s">
        <v>7</v>
      </c>
      <c r="H9" s="42"/>
    </row>
    <row r="10" spans="1:8" ht="16.5" thickBot="1" x14ac:dyDescent="0.25">
      <c r="A10" s="36"/>
      <c r="B10" s="37"/>
      <c r="C10" s="15">
        <v>1</v>
      </c>
      <c r="D10" s="16">
        <v>2</v>
      </c>
      <c r="E10" s="15" t="s">
        <v>8</v>
      </c>
      <c r="F10" s="15">
        <v>4</v>
      </c>
      <c r="G10" s="15">
        <v>5</v>
      </c>
      <c r="H10" s="17" t="s">
        <v>17</v>
      </c>
    </row>
    <row r="11" spans="1:8" ht="15.75" x14ac:dyDescent="0.2">
      <c r="A11" s="18"/>
      <c r="B11" s="19"/>
      <c r="C11" s="20"/>
      <c r="D11" s="20"/>
      <c r="E11" s="20"/>
      <c r="F11" s="20"/>
      <c r="G11" s="20"/>
      <c r="H11" s="21"/>
    </row>
    <row r="12" spans="1:8" ht="15.75" x14ac:dyDescent="0.2">
      <c r="A12" s="18"/>
      <c r="B12" s="22" t="s">
        <v>12</v>
      </c>
      <c r="C12" s="23">
        <v>15657929796</v>
      </c>
      <c r="D12" s="23">
        <v>-922243027.99000001</v>
      </c>
      <c r="E12" s="23">
        <v>14735686768.01</v>
      </c>
      <c r="F12" s="23">
        <v>14735714867</v>
      </c>
      <c r="G12" s="23">
        <v>13680478470.48</v>
      </c>
      <c r="H12" s="24">
        <v>-28098.989999771118</v>
      </c>
    </row>
    <row r="13" spans="1:8" ht="15.75" x14ac:dyDescent="0.2">
      <c r="A13" s="18"/>
      <c r="B13" s="25"/>
      <c r="C13" s="23"/>
      <c r="D13" s="23"/>
      <c r="E13" s="23"/>
      <c r="F13" s="23"/>
      <c r="G13" s="23"/>
      <c r="H13" s="24"/>
    </row>
    <row r="14" spans="1:8" ht="15.75" x14ac:dyDescent="0.2">
      <c r="A14" s="18"/>
      <c r="B14" s="22" t="s">
        <v>13</v>
      </c>
      <c r="C14" s="23">
        <v>177552288</v>
      </c>
      <c r="D14" s="23">
        <v>441105174.87</v>
      </c>
      <c r="E14" s="23">
        <v>618657462.87</v>
      </c>
      <c r="F14" s="23">
        <v>618657462.87</v>
      </c>
      <c r="G14" s="23">
        <v>580733978.78999996</v>
      </c>
      <c r="H14" s="24">
        <v>0</v>
      </c>
    </row>
    <row r="15" spans="1:8" ht="15.75" x14ac:dyDescent="0.2">
      <c r="A15" s="18"/>
      <c r="B15" s="25"/>
      <c r="C15" s="23"/>
      <c r="D15" s="23"/>
      <c r="E15" s="23"/>
      <c r="F15" s="23"/>
      <c r="G15" s="23"/>
      <c r="H15" s="24"/>
    </row>
    <row r="16" spans="1:8" ht="30" x14ac:dyDescent="0.2">
      <c r="A16" s="18"/>
      <c r="B16" s="26" t="s">
        <v>14</v>
      </c>
      <c r="C16" s="23">
        <v>190200700</v>
      </c>
      <c r="D16" s="23">
        <v>-60498185.340000004</v>
      </c>
      <c r="E16" s="23">
        <v>129702514.66</v>
      </c>
      <c r="F16" s="23">
        <v>129702514.66</v>
      </c>
      <c r="G16" s="23">
        <v>129297765.08</v>
      </c>
      <c r="H16" s="24">
        <v>0</v>
      </c>
    </row>
    <row r="17" spans="1:8" ht="15" x14ac:dyDescent="0.2">
      <c r="A17" s="27"/>
      <c r="B17" s="22"/>
      <c r="C17" s="23"/>
      <c r="D17" s="23"/>
      <c r="E17" s="23"/>
      <c r="F17" s="23"/>
      <c r="G17" s="23"/>
      <c r="H17" s="24"/>
    </row>
    <row r="18" spans="1:8" ht="15" x14ac:dyDescent="0.2">
      <c r="A18" s="27"/>
      <c r="B18" s="22" t="s">
        <v>15</v>
      </c>
      <c r="C18" s="23">
        <v>1233560</v>
      </c>
      <c r="D18" s="23">
        <v>-652134.5</v>
      </c>
      <c r="E18" s="23">
        <v>581425.5</v>
      </c>
      <c r="F18" s="23">
        <v>581425.5</v>
      </c>
      <c r="G18" s="23">
        <v>581425.5</v>
      </c>
      <c r="H18" s="24">
        <v>0</v>
      </c>
    </row>
    <row r="19" spans="1:8" ht="15" x14ac:dyDescent="0.2">
      <c r="A19" s="27"/>
      <c r="B19" s="22"/>
      <c r="C19" s="23"/>
      <c r="D19" s="23"/>
      <c r="E19" s="23"/>
      <c r="F19" s="23"/>
      <c r="G19" s="23"/>
      <c r="H19" s="24"/>
    </row>
    <row r="20" spans="1:8" ht="15" x14ac:dyDescent="0.2">
      <c r="A20" s="27"/>
      <c r="B20" s="22" t="s">
        <v>9</v>
      </c>
      <c r="C20" s="23">
        <v>1687156512</v>
      </c>
      <c r="D20" s="23">
        <v>73521421</v>
      </c>
      <c r="E20" s="23">
        <v>1760677933</v>
      </c>
      <c r="F20" s="23">
        <v>1760677933</v>
      </c>
      <c r="G20" s="23">
        <v>1760677933</v>
      </c>
      <c r="H20" s="24">
        <v>0</v>
      </c>
    </row>
    <row r="21" spans="1:8" ht="15.75" thickBot="1" x14ac:dyDescent="0.25">
      <c r="A21" s="27"/>
      <c r="B21" s="28"/>
      <c r="C21" s="23"/>
      <c r="D21" s="23"/>
      <c r="E21" s="23"/>
      <c r="F21" s="23"/>
      <c r="G21" s="23"/>
      <c r="H21" s="24"/>
    </row>
    <row r="22" spans="1:8" ht="28.5" customHeight="1" thickBot="1" x14ac:dyDescent="0.25">
      <c r="A22" s="29"/>
      <c r="B22" s="30" t="s">
        <v>10</v>
      </c>
      <c r="C22" s="31">
        <v>17714072856</v>
      </c>
      <c r="D22" s="31">
        <v>-468766751.96000004</v>
      </c>
      <c r="E22" s="31">
        <v>17245306104.040001</v>
      </c>
      <c r="F22" s="31">
        <v>17245334203.029999</v>
      </c>
      <c r="G22" s="31">
        <v>16151769572.85</v>
      </c>
      <c r="H22" s="31">
        <v>-28098.989999771118</v>
      </c>
    </row>
    <row r="23" spans="1:8" ht="15" x14ac:dyDescent="0.2">
      <c r="A23" s="13"/>
      <c r="B23" s="13"/>
      <c r="C23" s="13"/>
      <c r="D23" s="13"/>
      <c r="E23" s="13"/>
      <c r="F23" s="13"/>
      <c r="G23" s="13"/>
      <c r="H23" s="13"/>
    </row>
  </sheetData>
  <mergeCells count="8">
    <mergeCell ref="A8:B10"/>
    <mergeCell ref="C8:G8"/>
    <mergeCell ref="H8:H9"/>
    <mergeCell ref="A3:H3"/>
    <mergeCell ref="A4:H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B3" sqref="B3"/>
    </sheetView>
  </sheetViews>
  <sheetFormatPr baseColWidth="10" defaultRowHeight="12.75" x14ac:dyDescent="0.2"/>
  <cols>
    <col min="1" max="1" width="57" bestFit="1" customWidth="1"/>
    <col min="2" max="2" width="22.7109375" style="9" bestFit="1" customWidth="1"/>
    <col min="3" max="3" width="27.5703125" style="9" bestFit="1" customWidth="1"/>
    <col min="4" max="4" width="22.7109375" style="9" bestFit="1" customWidth="1"/>
    <col min="5" max="5" width="18" style="9" bestFit="1" customWidth="1"/>
    <col min="6" max="6" width="22.7109375" style="9" bestFit="1" customWidth="1"/>
    <col min="7" max="7" width="22.5703125" style="9" bestFit="1" customWidth="1"/>
  </cols>
  <sheetData>
    <row r="1" spans="1:8" ht="38.25" x14ac:dyDescent="0.2">
      <c r="A1" s="8" t="s">
        <v>11</v>
      </c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27</v>
      </c>
      <c r="H1" s="10" t="s">
        <v>28</v>
      </c>
    </row>
    <row r="2" spans="1:8" x14ac:dyDescent="0.2">
      <c r="A2" s="4" t="s">
        <v>33</v>
      </c>
      <c r="B2" s="5">
        <f>[1]!BExGetData("DP_3","00O2TQ2O5Z7DTMFA295TLW4KB","1")</f>
        <v>15657929796</v>
      </c>
      <c r="C2" s="5">
        <f>[1]!BExGetData("DP_3","003N8D85VN5WI4HILHR04RM0W","1")</f>
        <v>-922243027.99000001</v>
      </c>
      <c r="D2" s="5">
        <f>[1]!BExGetData("DP_3","003N8D85VN5WI4HILHR04RSCG","1")</f>
        <v>66243516043.010002</v>
      </c>
      <c r="E2" s="5">
        <f>[1]!BExGetData("DP_3","003N8D85VN5WI4HILHR04RYO0","1")</f>
        <v>14735714867</v>
      </c>
      <c r="F2" s="5">
        <f>[1]!BExGetData("DP_3","003N8D85VN5WI4HILHR04S4ZK","1")</f>
        <v>13680478470.48</v>
      </c>
      <c r="G2" s="5">
        <f>[1]!BExGetData("DP_3","003N8D85VN5Y5018PHAP81REQ","1")</f>
        <v>51507801176.010002</v>
      </c>
      <c r="H2" s="5">
        <f>[1]!BExGetData("DP_3","00O2TQ2O5Z7DTMFA295TLWH7F","1")</f>
        <v>1</v>
      </c>
    </row>
    <row r="3" spans="1:8" x14ac:dyDescent="0.2">
      <c r="A3" s="4" t="s">
        <v>34</v>
      </c>
      <c r="B3" s="5">
        <f>[1]!BExGetData("DP_3","00O2TQ2O5Z7DTMFA295TLW4KB","2")</f>
        <v>177552288</v>
      </c>
      <c r="C3" s="5">
        <f>[1]!BExGetData("DP_3","003N8D85VN5WI4HILHR04RM0W","2")</f>
        <v>441105174.87</v>
      </c>
      <c r="D3" s="5">
        <f>[1]!BExGetData("DP_3","003N8D85VN5WI4HILHR04RSCG","2")</f>
        <v>1277711704.8699999</v>
      </c>
      <c r="E3" s="5">
        <f>[1]!BExGetData("DP_3","003N8D85VN5WI4HILHR04RYO0","2")</f>
        <v>618657462.87</v>
      </c>
      <c r="F3" s="5">
        <f>[1]!BExGetData("DP_3","003N8D85VN5WI4HILHR04S4ZK","2")</f>
        <v>580733978.78999996</v>
      </c>
      <c r="G3" s="5">
        <f>[1]!BExGetData("DP_3","003N8D85VN5Y5018PHAP81REQ","2")</f>
        <v>659054242</v>
      </c>
      <c r="H3" s="5">
        <f>[1]!BExGetData("DP_3","00O2TQ2O5Z7DTMFA295TLWH7F","2")</f>
        <v>1</v>
      </c>
    </row>
    <row r="4" spans="1:8" x14ac:dyDescent="0.2">
      <c r="A4" s="4" t="s">
        <v>18</v>
      </c>
      <c r="B4" s="5">
        <f>[1]!BExGetData("DP_3","00O2TQ2O5Z7DTMFA295TLW4KB","3")</f>
        <v>190200700</v>
      </c>
      <c r="C4" s="5">
        <f>[1]!BExGetData("DP_3","003N8D85VN5WI4HILHR04RM0W","3")</f>
        <v>-60498185.340000004</v>
      </c>
      <c r="D4" s="5">
        <f>[1]!BExGetData("DP_3","003N8D85VN5WI4HILHR04RSCG","3")</f>
        <v>728303216.65999997</v>
      </c>
      <c r="E4" s="5">
        <f>[1]!BExGetData("DP_3","003N8D85VN5WI4HILHR04RYO0","3")</f>
        <v>129702514.66</v>
      </c>
      <c r="F4" s="5">
        <f>[1]!BExGetData("DP_3","003N8D85VN5WI4HILHR04S4ZK","3")</f>
        <v>129297765.08</v>
      </c>
      <c r="G4" s="5">
        <f>[1]!BExGetData("DP_3","003N8D85VN5Y5018PHAP81REQ","3")</f>
        <v>598600702</v>
      </c>
      <c r="H4" s="5">
        <f>[1]!BExGetData("DP_3","00O2TQ2O5Z7DTMFA295TLWH7F","3")</f>
        <v>1</v>
      </c>
    </row>
    <row r="5" spans="1:8" x14ac:dyDescent="0.2">
      <c r="A5" s="4" t="s">
        <v>20</v>
      </c>
      <c r="B5" s="5">
        <f>[1]!BExGetData("DP_3","00O2TQ2O5Z7DTMFA295TLW4KB","4")</f>
        <v>1233560</v>
      </c>
      <c r="C5" s="5">
        <f>[1]!BExGetData("DP_3","003N8D85VN5WI4HILHR04RM0W","4")</f>
        <v>-652134.5</v>
      </c>
      <c r="D5" s="5">
        <f>[1]!BExGetData("DP_3","003N8D85VN5WI4HILHR04RSCG","4")</f>
        <v>5515669.5</v>
      </c>
      <c r="E5" s="5">
        <f>[1]!BExGetData("DP_3","003N8D85VN5WI4HILHR04RYO0","4")</f>
        <v>581425.5</v>
      </c>
      <c r="F5" s="5">
        <f>[1]!BExGetData("DP_3","003N8D85VN5WI4HILHR04S4ZK","4")</f>
        <v>581425.5</v>
      </c>
      <c r="G5" s="5">
        <f>[1]!BExGetData("DP_3","003N8D85VN5Y5018PHAP81REQ","4")</f>
        <v>4934244</v>
      </c>
      <c r="H5" s="5">
        <f>[1]!BExGetData("DP_3","00O2TQ2O5Z7DTMFA295TLWH7F","4")</f>
        <v>1</v>
      </c>
    </row>
    <row r="6" spans="1:8" x14ac:dyDescent="0.2">
      <c r="A6" s="4" t="s">
        <v>21</v>
      </c>
      <c r="B6" s="5">
        <f>[1]!BExGetData("DP_3","00O2TQ2O5Z7DTMFA295TLW4KB","5")</f>
        <v>1687156512</v>
      </c>
      <c r="C6" s="5">
        <f>[1]!BExGetData("DP_3","003N8D85VN5WI4HILHR04RM0W","5")</f>
        <v>73521421</v>
      </c>
      <c r="D6" s="5">
        <f>[1]!BExGetData("DP_3","003N8D85VN5WI4HILHR04RSCG","5")</f>
        <v>6892731858</v>
      </c>
      <c r="E6" s="5">
        <f>[1]!BExGetData("DP_3","003N8D85VN5WI4HILHR04RYO0","5")</f>
        <v>1760677933</v>
      </c>
      <c r="F6" s="5">
        <f>[1]!BExGetData("DP_3","003N8D85VN5WI4HILHR04S4ZK","5")</f>
        <v>1760677933</v>
      </c>
      <c r="G6" s="5">
        <f>[1]!BExGetData("DP_3","003N8D85VN5Y5018PHAP81REQ","5")</f>
        <v>5132053925</v>
      </c>
      <c r="H6" s="5">
        <f>[1]!BExGetData("DP_3","00O2TQ2O5Z7DTMFA295TLWH7F","5")</f>
        <v>1</v>
      </c>
    </row>
    <row r="7" spans="1:8" x14ac:dyDescent="0.2">
      <c r="A7" s="6" t="s">
        <v>19</v>
      </c>
      <c r="B7" s="7">
        <f>[1]!BExGetData("DP_3","00O2TQ2O5Z7DTMFA295TLW4KB","SUMME")</f>
        <v>17714072856</v>
      </c>
      <c r="C7" s="7">
        <f>[1]!BExGetData("DP_3","003N8D85VN5WI4HILHR04RM0W","SUMME")</f>
        <v>-468766751.95999998</v>
      </c>
      <c r="D7" s="7">
        <f>[1]!BExGetData("DP_3","003N8D85VN5WI4HILHR04RSCG","SUMME")</f>
        <v>75147778492.039993</v>
      </c>
      <c r="E7" s="7">
        <f>[1]!BExGetData("DP_3","003N8D85VN5WI4HILHR04RYO0","SUMME")</f>
        <v>17245334203.029999</v>
      </c>
      <c r="F7" s="7">
        <f>[1]!BExGetData("DP_3","003N8D85VN5WI4HILHR04S4ZK","SUMME")</f>
        <v>16151769572.85</v>
      </c>
      <c r="G7" s="7">
        <f>[1]!BExGetData("DP_3","003N8D85VN5Y5018PHAP81REQ","SUMME")</f>
        <v>57902444289.010002</v>
      </c>
      <c r="H7" s="7">
        <f>[1]!BExGetData("DP_3","00O2TQ2O5Z7DTMFA295TLWH7F","SUMME")</f>
        <v>1</v>
      </c>
    </row>
    <row r="8" spans="1:8" x14ac:dyDescent="0.2">
      <c r="B8"/>
      <c r="C8"/>
      <c r="D8"/>
      <c r="E8"/>
      <c r="F8"/>
      <c r="G8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E28923-E49D-4C71-A401-6EE4D6B96C6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Egresos x Tipo de Gasto</vt:lpstr>
      <vt:lpstr>DP_3</vt:lpstr>
      <vt:lpstr>DP_3!Área_de_impresión</vt:lpstr>
      <vt:lpstr>'Egresos x Tipo de Gasto'!Títulos_a_imprimir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Por Clasiicación Económica (Tipo de Gasto)</dc:title>
  <dc:creator>javier.ynoquio</dc:creator>
  <cp:lastModifiedBy>Presupuesto</cp:lastModifiedBy>
  <cp:lastPrinted>2021-05-10T19:48:22Z</cp:lastPrinted>
  <dcterms:created xsi:type="dcterms:W3CDTF">2016-02-19T00:12:22Z</dcterms:created>
  <dcterms:modified xsi:type="dcterms:W3CDTF">2021-05-10T19:48:38Z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Tipo de Gasto</vt:lpwstr>
  </property>
  <property fmtid="{D5CDD505-2E9C-101B-9397-08002B2CF9AE}" pid="3" name="BExAnalyzer_OldName">
    <vt:lpwstr>2. Clasificación Económica -Tipo de Gasto.xlsx</vt:lpwstr>
  </property>
</Properties>
</file>