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\Documents\Mis Documentos 2021\1er.Trimestre 2021\Datos Primer Trimestre 2021\"/>
    </mc:Choice>
  </mc:AlternateContent>
  <bookViews>
    <workbookView xWindow="-120" yWindow="-120" windowWidth="20730" windowHeight="11160"/>
  </bookViews>
  <sheets>
    <sheet name="Egresos x Tipo de Gasto" sheetId="1" r:id="rId1"/>
    <sheet name="BExRepositorySheet" sheetId="4" state="veryHidden" r:id="rId2"/>
    <sheet name="DP_3" sheetId="5" state="hidden" r:id="rId3"/>
  </sheets>
  <externalReferences>
    <externalReference r:id="rId4"/>
  </externalReferences>
  <definedNames>
    <definedName name="_xlnm.Print_Area" localSheetId="2">DP_3!$A$1:$G$7</definedName>
    <definedName name="_xlnm.Print_Titles" localSheetId="0">'Egresos x Tipo de Gasto'!$3:$10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5" l="1"/>
  <c r="G6" i="5"/>
  <c r="H5" i="5"/>
  <c r="B5" i="5"/>
  <c r="C4" i="5"/>
  <c r="D3" i="5"/>
  <c r="E2" i="5"/>
  <c r="E6" i="5"/>
  <c r="H3" i="5"/>
  <c r="C2" i="5"/>
  <c r="C7" i="5"/>
  <c r="F4" i="5"/>
  <c r="H2" i="5"/>
  <c r="B7" i="5"/>
  <c r="D5" i="5"/>
  <c r="F3" i="5"/>
  <c r="G7" i="5"/>
  <c r="B6" i="5"/>
  <c r="C5" i="5"/>
  <c r="F2" i="5"/>
  <c r="E7" i="5"/>
  <c r="F6" i="5"/>
  <c r="G5" i="5"/>
  <c r="H4" i="5"/>
  <c r="B4" i="5"/>
  <c r="C3" i="5"/>
  <c r="D2" i="5"/>
  <c r="D7" i="5"/>
  <c r="F5" i="5"/>
  <c r="G4" i="5"/>
  <c r="B3" i="5"/>
  <c r="B2" i="5"/>
  <c r="D6" i="5"/>
  <c r="E5" i="5"/>
  <c r="G3" i="5"/>
  <c r="H7" i="5"/>
  <c r="C6" i="5"/>
  <c r="E4" i="5"/>
  <c r="G2" i="5"/>
  <c r="H6" i="5"/>
  <c r="D4" i="5"/>
  <c r="E3" i="5"/>
</calcChain>
</file>

<file path=xl/sharedStrings.xml><?xml version="1.0" encoding="utf-8"?>
<sst xmlns="http://schemas.openxmlformats.org/spreadsheetml/2006/main" count="41" uniqueCount="40">
  <si>
    <t>Estado Analítico del Ejercicio del Presupuesto de Egresos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</si>
  <si>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</si>
  <si>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</si>
  <si>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</si>
  <si>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</si>
  <si>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</si>
  <si>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</si>
  <si>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</si>
  <si>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3=(1+2)</t>
  </si>
  <si>
    <t>Participaciones</t>
  </si>
  <si>
    <t>Total del Gasto</t>
  </si>
  <si>
    <t>Tipo de Gasto</t>
  </si>
  <si>
    <t>Gasto Corriente</t>
  </si>
  <si>
    <t>Gasto de Capital</t>
  </si>
  <si>
    <t>Amortización de la Deuda y Disminución de Pasivos</t>
  </si>
  <si>
    <t>Pensiones y jubilaciones</t>
  </si>
  <si>
    <t>Clasificación Económica (Tipo de Gasto)</t>
  </si>
  <si>
    <t>6=(3-4)</t>
  </si>
  <si>
    <t>AMORTIZACIÓN DE LA DEUDA Y DISMINUCIÓN DE PASIVOS</t>
  </si>
  <si>
    <t>Resultado total</t>
  </si>
  <si>
    <t>PENSIONES Y JUBILACIONES</t>
  </si>
  <si>
    <t>PARTICIPACIONES</t>
  </si>
  <si>
    <t xml:space="preserve">
Aprobado</t>
  </si>
  <si>
    <t xml:space="preserve">
Ampliaciones y Reducciones</t>
  </si>
  <si>
    <t xml:space="preserve">
Modificado</t>
  </si>
  <si>
    <t xml:space="preserve">
Devengado</t>
  </si>
  <si>
    <t xml:space="preserve">
Pagado</t>
  </si>
  <si>
    <t xml:space="preserve">
Subejercicio</t>
  </si>
  <si>
    <t xml:space="preserve">
Constante aux</t>
  </si>
  <si>
    <t>(Pesos)</t>
  </si>
  <si>
    <t>Concepto</t>
  </si>
  <si>
    <t>Selección vacía</t>
  </si>
  <si>
    <t>GOBIERNO DEL ESTADO DE MICHOACÁN DE OCAMPO</t>
  </si>
  <si>
    <t>CORRIENTE</t>
  </si>
  <si>
    <t>CAPITAL</t>
  </si>
  <si>
    <t>cció</t>
  </si>
  <si>
    <t>Sel</t>
  </si>
  <si>
    <t>vac</t>
  </si>
  <si>
    <t>Diciembre</t>
  </si>
  <si>
    <t>Del 1° enero al 31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</si>
</sst>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rgb="FFFFFFCC"/>
        <bgColor indexed="64"/>
      </patternFill>
    </fill>
    <fill>
      <patternFill patternType="solid">
        <fgColor rgb="FFFFA2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1">
    <xf numFmtId="0" fontId="0" fillId="0" borderId="0"/>
    <xf numFmtId="0" fontId="2" fillId="0" borderId="0"/>
    <xf numFmtId="0" fontId="23" fillId="0" borderId="22" applyNumberFormat="0" applyFill="0" applyAlignment="0" applyProtection="0"/>
    <xf numFmtId="0" fontId="24" fillId="0" borderId="23" applyNumberFormat="0" applyFill="0" applyAlignment="0" applyProtection="0"/>
    <xf numFmtId="0" fontId="7" fillId="0" borderId="24" applyNumberFormat="0" applyFill="0" applyAlignment="0" applyProtection="0"/>
    <xf numFmtId="0" fontId="7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9" fillId="7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14" applyNumberFormat="0" applyAlignment="0" applyProtection="0"/>
    <xf numFmtId="0" fontId="11" fillId="4" borderId="18" applyNumberFormat="0" applyAlignment="0" applyProtection="0"/>
    <xf numFmtId="0" fontId="4" fillId="4" borderId="14" applyNumberFormat="0" applyAlignment="0" applyProtection="0"/>
    <xf numFmtId="0" fontId="6" fillId="0" borderId="16" applyNumberFormat="0" applyFill="0" applyAlignment="0" applyProtection="0"/>
    <xf numFmtId="0" fontId="5" fillId="5" borderId="15" applyNumberFormat="0" applyAlignment="0" applyProtection="0"/>
    <xf numFmtId="0" fontId="21" fillId="0" borderId="0" applyNumberFormat="0" applyFill="0" applyBorder="0" applyAlignment="0" applyProtection="0"/>
    <xf numFmtId="0" fontId="2" fillId="8" borderId="17" applyNumberFormat="0" applyFont="0" applyAlignment="0" applyProtection="0"/>
    <xf numFmtId="0" fontId="22" fillId="0" borderId="0" applyNumberFormat="0" applyFill="0" applyBorder="0" applyAlignment="0" applyProtection="0"/>
    <xf numFmtId="0" fontId="25" fillId="0" borderId="25" applyNumberFormat="0" applyFill="0" applyAlignment="0" applyProtection="0"/>
    <xf numFmtId="4" fontId="12" fillId="9" borderId="19" applyNumberFormat="0" applyProtection="0">
      <alignment vertical="center"/>
    </xf>
    <xf numFmtId="4" fontId="13" fillId="9" borderId="19" applyNumberFormat="0" applyProtection="0">
      <alignment vertical="center"/>
    </xf>
    <xf numFmtId="4" fontId="12" fillId="9" borderId="19" applyNumberFormat="0" applyProtection="0">
      <alignment horizontal="left" vertical="center" indent="1"/>
    </xf>
    <xf numFmtId="0" fontId="12" fillId="9" borderId="19" applyNumberFormat="0" applyProtection="0">
      <alignment horizontal="left" vertical="top" indent="1"/>
    </xf>
    <xf numFmtId="4" fontId="12" fillId="10" borderId="0" applyNumberFormat="0" applyProtection="0">
      <alignment horizontal="left" vertical="center" indent="1"/>
    </xf>
    <xf numFmtId="4" fontId="14" fillId="11" borderId="19" applyNumberFormat="0" applyProtection="0">
      <alignment horizontal="right" vertical="center"/>
    </xf>
    <xf numFmtId="4" fontId="14" fillId="12" borderId="19" applyNumberFormat="0" applyProtection="0">
      <alignment horizontal="right" vertical="center"/>
    </xf>
    <xf numFmtId="4" fontId="14" fillId="13" borderId="19" applyNumberFormat="0" applyProtection="0">
      <alignment horizontal="right" vertical="center"/>
    </xf>
    <xf numFmtId="4" fontId="14" fillId="14" borderId="19" applyNumberFormat="0" applyProtection="0">
      <alignment horizontal="right" vertical="center"/>
    </xf>
    <xf numFmtId="4" fontId="14" fillId="15" borderId="19" applyNumberFormat="0" applyProtection="0">
      <alignment horizontal="right" vertical="center"/>
    </xf>
    <xf numFmtId="4" fontId="14" fillId="16" borderId="19" applyNumberFormat="0" applyProtection="0">
      <alignment horizontal="right" vertical="center"/>
    </xf>
    <xf numFmtId="4" fontId="14" fillId="17" borderId="19" applyNumberFormat="0" applyProtection="0">
      <alignment horizontal="right" vertical="center"/>
    </xf>
    <xf numFmtId="4" fontId="14" fillId="18" borderId="19" applyNumberFormat="0" applyProtection="0">
      <alignment horizontal="right" vertical="center"/>
    </xf>
    <xf numFmtId="4" fontId="14" fillId="19" borderId="19" applyNumberFormat="0" applyProtection="0">
      <alignment horizontal="right" vertical="center"/>
    </xf>
    <xf numFmtId="4" fontId="12" fillId="20" borderId="20" applyNumberFormat="0" applyProtection="0">
      <alignment horizontal="left" vertical="center" indent="1"/>
    </xf>
    <xf numFmtId="4" fontId="14" fillId="21" borderId="0" applyNumberFormat="0" applyProtection="0">
      <alignment horizontal="left" vertical="center" indent="1"/>
    </xf>
    <xf numFmtId="4" fontId="15" fillId="22" borderId="0" applyNumberFormat="0" applyProtection="0">
      <alignment horizontal="left" vertical="center" indent="1"/>
    </xf>
    <xf numFmtId="4" fontId="14" fillId="10" borderId="19" applyNumberFormat="0" applyProtection="0">
      <alignment horizontal="right" vertical="center"/>
    </xf>
    <xf numFmtId="4" fontId="16" fillId="21" borderId="0" applyNumberFormat="0" applyProtection="0">
      <alignment horizontal="left" vertical="center" indent="1"/>
    </xf>
    <xf numFmtId="4" fontId="16" fillId="10" borderId="0" applyNumberFormat="0" applyProtection="0">
      <alignment horizontal="left" vertical="center" indent="1"/>
    </xf>
    <xf numFmtId="0" fontId="2" fillId="22" borderId="19" applyNumberFormat="0" applyProtection="0">
      <alignment horizontal="left" vertical="center" indent="1"/>
    </xf>
    <xf numFmtId="0" fontId="2" fillId="22" borderId="19" applyNumberFormat="0" applyProtection="0">
      <alignment horizontal="left" vertical="top" indent="1"/>
    </xf>
    <xf numFmtId="0" fontId="2" fillId="10" borderId="19" applyNumberFormat="0" applyProtection="0">
      <alignment horizontal="left" vertical="center" indent="1"/>
    </xf>
    <xf numFmtId="0" fontId="2" fillId="10" borderId="19" applyNumberFormat="0" applyProtection="0">
      <alignment horizontal="left" vertical="top" indent="1"/>
    </xf>
    <xf numFmtId="0" fontId="2" fillId="23" borderId="19" applyNumberFormat="0" applyProtection="0">
      <alignment horizontal="left" vertical="center" indent="1"/>
    </xf>
    <xf numFmtId="0" fontId="2" fillId="23" borderId="19" applyNumberFormat="0" applyProtection="0">
      <alignment horizontal="left" vertical="top" indent="1"/>
    </xf>
    <xf numFmtId="0" fontId="2" fillId="21" borderId="19" applyNumberFormat="0" applyProtection="0">
      <alignment horizontal="left" vertical="center" indent="1"/>
    </xf>
    <xf numFmtId="0" fontId="2" fillId="21" borderId="19" applyNumberFormat="0" applyProtection="0">
      <alignment horizontal="left" vertical="top" indent="1"/>
    </xf>
    <xf numFmtId="0" fontId="2" fillId="24" borderId="21" applyNumberFormat="0">
      <protection locked="0"/>
    </xf>
    <xf numFmtId="4" fontId="14" fillId="25" borderId="19" applyNumberFormat="0" applyProtection="0">
      <alignment vertical="center"/>
    </xf>
    <xf numFmtId="4" fontId="17" fillId="25" borderId="19" applyNumberFormat="0" applyProtection="0">
      <alignment vertical="center"/>
    </xf>
    <xf numFmtId="4" fontId="14" fillId="25" borderId="19" applyNumberFormat="0" applyProtection="0">
      <alignment horizontal="left" vertical="center" indent="1"/>
    </xf>
    <xf numFmtId="0" fontId="14" fillId="25" borderId="19" applyNumberFormat="0" applyProtection="0">
      <alignment horizontal="left" vertical="top" indent="1"/>
    </xf>
    <xf numFmtId="4" fontId="14" fillId="21" borderId="19" applyNumberFormat="0" applyProtection="0">
      <alignment horizontal="right" vertical="center"/>
    </xf>
    <xf numFmtId="4" fontId="17" fillId="21" borderId="19" applyNumberFormat="0" applyProtection="0">
      <alignment horizontal="right" vertical="center"/>
    </xf>
    <xf numFmtId="4" fontId="14" fillId="10" borderId="19" applyNumberFormat="0" applyProtection="0">
      <alignment horizontal="left" vertical="center" indent="1"/>
    </xf>
    <xf numFmtId="0" fontId="14" fillId="10" borderId="19" applyNumberFormat="0" applyProtection="0">
      <alignment horizontal="left" vertical="top" indent="1"/>
    </xf>
    <xf numFmtId="4" fontId="18" fillId="26" borderId="0" applyNumberFormat="0" applyProtection="0">
      <alignment horizontal="left" vertical="center" indent="1"/>
    </xf>
    <xf numFmtId="4" fontId="19" fillId="21" borderId="19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1" fillId="0" borderId="0"/>
    <xf numFmtId="4" fontId="14" fillId="21" borderId="0" applyNumberFormat="0" applyProtection="0">
      <alignment horizontal="left" vertical="center" indent="1"/>
    </xf>
    <xf numFmtId="4" fontId="14" fillId="10" borderId="0" applyNumberFormat="0" applyProtection="0">
      <alignment horizontal="left" vertical="center" indent="1"/>
    </xf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4" fontId="14" fillId="21" borderId="0" applyNumberFormat="0" applyProtection="0">
      <alignment horizontal="left" vertical="center" indent="1"/>
    </xf>
    <xf numFmtId="4" fontId="14" fillId="10" borderId="0" applyNumberFormat="0" applyProtection="0">
      <alignment horizontal="left" vertical="center" indent="1"/>
    </xf>
    <xf numFmtId="0" fontId="1" fillId="0" borderId="0"/>
    <xf numFmtId="0" fontId="1" fillId="0" borderId="0"/>
    <xf numFmtId="164" fontId="27" fillId="0" borderId="0" applyFont="0" applyFill="0" applyBorder="0" applyAlignment="0" applyProtection="0"/>
  </cellStyleXfs>
  <cellXfs count="48">
    <xf numFmtId="0" fontId="0" fillId="0" borderId="0" xfId="0"/>
    <xf numFmtId="0" fontId="26" fillId="2" borderId="0" xfId="0" quotePrefix="1" applyFont="1" applyFill="1" applyAlignment="1"/>
    <xf numFmtId="14" fontId="26" fillId="2" borderId="0" xfId="0" quotePrefix="1" applyNumberFormat="1" applyFont="1" applyFill="1" applyAlignment="1"/>
    <xf numFmtId="0" fontId="26" fillId="2" borderId="0" xfId="0" applyFont="1" applyFill="1"/>
    <xf numFmtId="0" fontId="14" fillId="10" borderId="19" xfId="53" quotePrefix="1" applyNumberFormat="1">
      <alignment horizontal="left" vertical="center" indent="1"/>
    </xf>
    <xf numFmtId="0" fontId="14" fillId="21" borderId="19" xfId="51" applyNumberFormat="1">
      <alignment horizontal="right" vertical="center"/>
    </xf>
    <xf numFmtId="0" fontId="12" fillId="9" borderId="19" xfId="20" quotePrefix="1" applyNumberFormat="1">
      <alignment horizontal="left" vertical="center" indent="1"/>
    </xf>
    <xf numFmtId="0" fontId="12" fillId="9" borderId="19" xfId="18" applyNumberFormat="1">
      <alignment vertical="center"/>
    </xf>
    <xf numFmtId="0" fontId="12" fillId="10" borderId="0" xfId="22" quotePrefix="1" applyNumberFormat="1" applyAlignment="1">
      <alignment horizontal="left" vertical="center" indent="1"/>
    </xf>
    <xf numFmtId="4" fontId="0" fillId="0" borderId="0" xfId="0" applyNumberFormat="1"/>
    <xf numFmtId="0" fontId="2" fillId="22" borderId="19" xfId="39" quotePrefix="1" applyNumberFormat="1" applyAlignment="1">
      <alignment horizontal="left" vertical="top" wrapText="1" indent="1"/>
    </xf>
    <xf numFmtId="0" fontId="2" fillId="2" borderId="0" xfId="0" applyFont="1" applyFill="1"/>
    <xf numFmtId="0" fontId="29" fillId="28" borderId="10" xfId="1" applyFont="1" applyFill="1" applyBorder="1" applyAlignment="1">
      <alignment horizontal="center" vertical="center"/>
    </xf>
    <xf numFmtId="0" fontId="33" fillId="2" borderId="0" xfId="0" applyFont="1" applyFill="1"/>
    <xf numFmtId="0" fontId="29" fillId="28" borderId="0" xfId="1" applyFont="1" applyFill="1" applyBorder="1" applyAlignment="1">
      <alignment horizontal="center" vertical="center" wrapText="1"/>
    </xf>
    <xf numFmtId="0" fontId="29" fillId="28" borderId="12" xfId="1" applyFont="1" applyFill="1" applyBorder="1" applyAlignment="1">
      <alignment horizontal="center" vertical="center"/>
    </xf>
    <xf numFmtId="0" fontId="29" fillId="28" borderId="8" xfId="1" applyFont="1" applyFill="1" applyBorder="1" applyAlignment="1">
      <alignment horizontal="center" vertical="center"/>
    </xf>
    <xf numFmtId="0" fontId="29" fillId="28" borderId="9" xfId="1" applyFont="1" applyFill="1" applyBorder="1" applyAlignment="1">
      <alignment horizontal="center" vertical="center"/>
    </xf>
    <xf numFmtId="0" fontId="31" fillId="27" borderId="3" xfId="1" applyFont="1" applyFill="1" applyBorder="1" applyAlignment="1">
      <alignment vertical="center"/>
    </xf>
    <xf numFmtId="0" fontId="31" fillId="27" borderId="0" xfId="1" applyFont="1" applyFill="1" applyBorder="1" applyAlignment="1">
      <alignment vertical="center"/>
    </xf>
    <xf numFmtId="2" fontId="31" fillId="27" borderId="13" xfId="1" applyNumberFormat="1" applyFont="1" applyFill="1" applyBorder="1" applyAlignment="1">
      <alignment vertical="center"/>
    </xf>
    <xf numFmtId="2" fontId="31" fillId="27" borderId="4" xfId="1" applyNumberFormat="1" applyFont="1" applyFill="1" applyBorder="1" applyAlignment="1">
      <alignment vertical="center"/>
    </xf>
    <xf numFmtId="0" fontId="32" fillId="27" borderId="0" xfId="61" applyFont="1" applyFill="1" applyBorder="1" applyAlignment="1">
      <alignment vertical="center"/>
    </xf>
    <xf numFmtId="4" fontId="33" fillId="27" borderId="13" xfId="1" applyNumberFormat="1" applyFont="1" applyFill="1" applyBorder="1" applyAlignment="1">
      <alignment vertical="center"/>
    </xf>
    <xf numFmtId="4" fontId="33" fillId="27" borderId="4" xfId="1" applyNumberFormat="1" applyFont="1" applyFill="1" applyBorder="1" applyAlignment="1">
      <alignment vertical="center"/>
    </xf>
    <xf numFmtId="0" fontId="33" fillId="27" borderId="0" xfId="0" applyFont="1" applyFill="1" applyBorder="1" applyAlignment="1">
      <alignment vertical="center"/>
    </xf>
    <xf numFmtId="0" fontId="32" fillId="27" borderId="0" xfId="61" applyFont="1" applyFill="1" applyBorder="1" applyAlignment="1">
      <alignment vertical="center" wrapText="1"/>
    </xf>
    <xf numFmtId="0" fontId="33" fillId="27" borderId="3" xfId="1" applyFont="1" applyFill="1" applyBorder="1" applyAlignment="1">
      <alignment vertical="center"/>
    </xf>
    <xf numFmtId="0" fontId="33" fillId="27" borderId="0" xfId="1" applyFont="1" applyFill="1" applyBorder="1" applyAlignment="1">
      <alignment vertical="center"/>
    </xf>
    <xf numFmtId="0" fontId="33" fillId="28" borderId="7" xfId="1" applyFont="1" applyFill="1" applyBorder="1" applyAlignment="1">
      <alignment vertical="center"/>
    </xf>
    <xf numFmtId="0" fontId="29" fillId="28" borderId="8" xfId="1" applyFont="1" applyFill="1" applyBorder="1" applyAlignment="1">
      <alignment vertical="center"/>
    </xf>
    <xf numFmtId="4" fontId="31" fillId="28" borderId="12" xfId="70" applyNumberFormat="1" applyFont="1" applyFill="1" applyBorder="1" applyAlignment="1">
      <alignment vertical="center"/>
    </xf>
    <xf numFmtId="0" fontId="29" fillId="28" borderId="1" xfId="1" applyFont="1" applyFill="1" applyBorder="1" applyAlignment="1">
      <alignment horizontal="center" vertical="center"/>
    </xf>
    <xf numFmtId="0" fontId="29" fillId="28" borderId="2" xfId="1" applyFont="1" applyFill="1" applyBorder="1" applyAlignment="1">
      <alignment horizontal="center" vertical="center"/>
    </xf>
    <xf numFmtId="0" fontId="29" fillId="28" borderId="3" xfId="1" applyFont="1" applyFill="1" applyBorder="1" applyAlignment="1">
      <alignment horizontal="center" vertical="center"/>
    </xf>
    <xf numFmtId="0" fontId="29" fillId="28" borderId="0" xfId="1" applyFont="1" applyFill="1" applyBorder="1" applyAlignment="1">
      <alignment horizontal="center" vertical="center"/>
    </xf>
    <xf numFmtId="0" fontId="29" fillId="28" borderId="5" xfId="1" applyFont="1" applyFill="1" applyBorder="1" applyAlignment="1">
      <alignment horizontal="center" vertical="center"/>
    </xf>
    <xf numFmtId="0" fontId="29" fillId="28" borderId="6" xfId="1" applyFont="1" applyFill="1" applyBorder="1" applyAlignment="1">
      <alignment horizontal="center" vertical="center"/>
    </xf>
    <xf numFmtId="0" fontId="29" fillId="28" borderId="7" xfId="1" applyFont="1" applyFill="1" applyBorder="1" applyAlignment="1">
      <alignment horizontal="center" vertical="center"/>
    </xf>
    <xf numFmtId="0" fontId="29" fillId="28" borderId="8" xfId="1" applyFont="1" applyFill="1" applyBorder="1" applyAlignment="1">
      <alignment horizontal="center" vertical="center"/>
    </xf>
    <xf numFmtId="0" fontId="29" fillId="28" borderId="9" xfId="1" applyFont="1" applyFill="1" applyBorder="1" applyAlignment="1">
      <alignment horizontal="center" vertical="center"/>
    </xf>
    <xf numFmtId="0" fontId="29" fillId="28" borderId="10" xfId="1" applyFont="1" applyFill="1" applyBorder="1" applyAlignment="1">
      <alignment horizontal="center" vertical="center"/>
    </xf>
    <xf numFmtId="0" fontId="29" fillId="28" borderId="11" xfId="1" applyFont="1" applyFill="1" applyBorder="1" applyAlignment="1">
      <alignment horizontal="center" vertical="center"/>
    </xf>
    <xf numFmtId="0" fontId="28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/>
    </xf>
    <xf numFmtId="0" fontId="30" fillId="2" borderId="0" xfId="1" applyFont="1" applyFill="1" applyBorder="1" applyAlignment="1">
      <alignment horizontal="center" vertical="center"/>
    </xf>
    <xf numFmtId="0" fontId="30" fillId="2" borderId="6" xfId="1" quotePrefix="1" applyFont="1" applyFill="1" applyBorder="1" applyAlignment="1">
      <alignment horizontal="center" vertical="center"/>
    </xf>
    <xf numFmtId="0" fontId="30" fillId="2" borderId="6" xfId="1" applyFont="1" applyFill="1" applyBorder="1" applyAlignment="1">
      <alignment horizontal="center" vertical="center"/>
    </xf>
  </cellXfs>
  <cellStyles count="71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70" builtinId="3"/>
    <cellStyle name="Neutral" xfId="8" builtinId="28" customBuiltin="1"/>
    <cellStyle name="Normal" xfId="0" builtinId="0" customBuiltin="1"/>
    <cellStyle name="Normal 2" xfId="61"/>
    <cellStyle name="Normal 2 2" xfId="68"/>
    <cellStyle name="Normal 3" xfId="58"/>
    <cellStyle name="Normal 3 2" xfId="62"/>
    <cellStyle name="Normal 3 2 2" xfId="69"/>
    <cellStyle name="Normal 3 3" xfId="65"/>
    <cellStyle name="Normal 4" xfId="64"/>
    <cellStyle name="Normal 7" xfId="63"/>
    <cellStyle name="Normal 8" xfId="1"/>
    <cellStyle name="Notas" xfId="15" builtinId="10" customBuiltin="1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6"/>
    <cellStyle name="SAPBEXheaderItem 3" xfId="59"/>
    <cellStyle name="SAPBEXheaderText" xfId="37"/>
    <cellStyle name="SAPBEXheaderText 2" xfId="67"/>
    <cellStyle name="SAPBEXheaderText 3" xfId="60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DC00"/>
      <color rgb="FFFFFF1B"/>
      <color rgb="FFFFA2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1073150</xdr:colOff>
      <xdr:row>0</xdr:row>
      <xdr:rowOff>149225</xdr:rowOff>
    </xdr:to>
    <xdr:pic macro="[1]!DesignIconClicked">
      <xdr:nvPicPr>
        <xdr:cNvPr id="3" name="BExCUXUGTDJ0ZIG3AI8BCH10LHJC" hidden="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31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149225</xdr:rowOff>
    </xdr:to>
    <xdr:pic macro="[1]!DesignIconClicked">
      <xdr:nvPicPr>
        <xdr:cNvPr id="4" name="BExS2W04ST1G8RIS4VNX0T0VAT3N" hidden="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0"/>
          <a:ext cx="0" cy="149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749300</xdr:colOff>
      <xdr:row>6</xdr:row>
      <xdr:rowOff>149225</xdr:rowOff>
    </xdr:to>
    <xdr:pic macro="[1]!DesignIconClicked">
      <xdr:nvPicPr>
        <xdr:cNvPr id="4" name="BEx5C510I5UKKI4OIV04ACXPCHE8" hidden="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36625" cy="1120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Normal="100" workbookViewId="0">
      <selection activeCell="C28" sqref="C28"/>
    </sheetView>
  </sheetViews>
  <sheetFormatPr baseColWidth="10" defaultColWidth="11.5703125" defaultRowHeight="12.75" x14ac:dyDescent="0.2"/>
  <cols>
    <col min="1" max="1" width="4.140625" style="11" customWidth="1"/>
    <col min="2" max="2" width="45.42578125" style="11" bestFit="1" customWidth="1"/>
    <col min="3" max="3" width="20.42578125" style="11" bestFit="1" customWidth="1"/>
    <col min="4" max="4" width="18" style="11" bestFit="1" customWidth="1"/>
    <col min="5" max="7" width="20.42578125" style="11" bestFit="1" customWidth="1"/>
    <col min="8" max="8" width="14.85546875" style="11" bestFit="1" customWidth="1"/>
    <col min="9" max="16384" width="11.5703125" style="11"/>
  </cols>
  <sheetData>
    <row r="1" spans="1:8" s="3" customFormat="1" x14ac:dyDescent="0.2">
      <c r="A1" s="1" t="s">
        <v>31</v>
      </c>
      <c r="B1" s="2"/>
      <c r="C1" s="3" t="s">
        <v>35</v>
      </c>
      <c r="D1" s="1" t="s">
        <v>36</v>
      </c>
      <c r="E1" s="3" t="s">
        <v>37</v>
      </c>
      <c r="F1" s="3" t="s">
        <v>38</v>
      </c>
      <c r="G1" s="3" t="s">
        <v>38</v>
      </c>
    </row>
    <row r="3" spans="1:8" ht="18" x14ac:dyDescent="0.2">
      <c r="A3" s="43" t="s">
        <v>32</v>
      </c>
      <c r="B3" s="43"/>
      <c r="C3" s="43"/>
      <c r="D3" s="43"/>
      <c r="E3" s="43"/>
      <c r="F3" s="43"/>
      <c r="G3" s="43"/>
      <c r="H3" s="43"/>
    </row>
    <row r="4" spans="1:8" ht="15.75" x14ac:dyDescent="0.2">
      <c r="A4" s="44" t="s">
        <v>0</v>
      </c>
      <c r="B4" s="44"/>
      <c r="C4" s="44"/>
      <c r="D4" s="44"/>
      <c r="E4" s="44"/>
      <c r="F4" s="44"/>
      <c r="G4" s="44"/>
      <c r="H4" s="44"/>
    </row>
    <row r="5" spans="1:8" ht="15" x14ac:dyDescent="0.2">
      <c r="A5" s="45" t="s">
        <v>16</v>
      </c>
      <c r="B5" s="45"/>
      <c r="C5" s="45"/>
      <c r="D5" s="45"/>
      <c r="E5" s="45"/>
      <c r="F5" s="45"/>
      <c r="G5" s="45"/>
      <c r="H5" s="45"/>
    </row>
    <row r="6" spans="1:8" ht="15" x14ac:dyDescent="0.2">
      <c r="A6" s="45" t="s">
        <v>39</v>
      </c>
      <c r="B6" s="45"/>
      <c r="C6" s="45"/>
      <c r="D6" s="45"/>
      <c r="E6" s="45"/>
      <c r="F6" s="45"/>
      <c r="G6" s="45"/>
      <c r="H6" s="45"/>
    </row>
    <row r="7" spans="1:8" ht="15.75" thickBot="1" x14ac:dyDescent="0.25">
      <c r="A7" s="46" t="s">
        <v>29</v>
      </c>
      <c r="B7" s="47"/>
      <c r="C7" s="47"/>
      <c r="D7" s="47"/>
      <c r="E7" s="47"/>
      <c r="F7" s="47"/>
      <c r="G7" s="47"/>
      <c r="H7" s="47"/>
    </row>
    <row r="8" spans="1:8" ht="16.5" thickBot="1" x14ac:dyDescent="0.25">
      <c r="A8" s="32" t="s">
        <v>30</v>
      </c>
      <c r="B8" s="33"/>
      <c r="C8" s="38" t="s">
        <v>1</v>
      </c>
      <c r="D8" s="39"/>
      <c r="E8" s="39"/>
      <c r="F8" s="39"/>
      <c r="G8" s="40"/>
      <c r="H8" s="41" t="s">
        <v>2</v>
      </c>
    </row>
    <row r="9" spans="1:8" ht="32.25" thickBot="1" x14ac:dyDescent="0.25">
      <c r="A9" s="34"/>
      <c r="B9" s="35"/>
      <c r="C9" s="12" t="s">
        <v>3</v>
      </c>
      <c r="D9" s="14" t="s">
        <v>4</v>
      </c>
      <c r="E9" s="12" t="s">
        <v>5</v>
      </c>
      <c r="F9" s="12" t="s">
        <v>6</v>
      </c>
      <c r="G9" s="12" t="s">
        <v>7</v>
      </c>
      <c r="H9" s="42"/>
    </row>
    <row r="10" spans="1:8" ht="16.5" thickBot="1" x14ac:dyDescent="0.25">
      <c r="A10" s="36"/>
      <c r="B10" s="37"/>
      <c r="C10" s="15">
        <v>1</v>
      </c>
      <c r="D10" s="16">
        <v>2</v>
      </c>
      <c r="E10" s="15" t="s">
        <v>8</v>
      </c>
      <c r="F10" s="15">
        <v>4</v>
      </c>
      <c r="G10" s="15">
        <v>5</v>
      </c>
      <c r="H10" s="17" t="s">
        <v>17</v>
      </c>
    </row>
    <row r="11" spans="1:8" ht="15.75" x14ac:dyDescent="0.2">
      <c r="A11" s="18"/>
      <c r="B11" s="19"/>
      <c r="C11" s="20"/>
      <c r="D11" s="20"/>
      <c r="E11" s="20"/>
      <c r="F11" s="20"/>
      <c r="G11" s="20"/>
      <c r="H11" s="21"/>
    </row>
    <row r="12" spans="1:8" ht="15.75" x14ac:dyDescent="0.2">
      <c r="A12" s="18"/>
      <c r="B12" s="22" t="s">
        <v>12</v>
      </c>
      <c r="C12" s="23">
        <v>15657929796</v>
      </c>
      <c r="D12" s="23">
        <v>-922243027.99000001</v>
      </c>
      <c r="E12" s="23">
        <v>14735686768.01</v>
      </c>
      <c r="F12" s="23">
        <v>14735714867</v>
      </c>
      <c r="G12" s="23">
        <v>13680478470.48</v>
      </c>
      <c r="H12" s="24">
        <v>-28098.989999771118</v>
      </c>
    </row>
    <row r="13" spans="1:8" ht="15.75" x14ac:dyDescent="0.2">
      <c r="A13" s="18"/>
      <c r="B13" s="25"/>
      <c r="C13" s="23"/>
      <c r="D13" s="23"/>
      <c r="E13" s="23"/>
      <c r="F13" s="23"/>
      <c r="G13" s="23"/>
      <c r="H13" s="24"/>
    </row>
    <row r="14" spans="1:8" ht="15.75" x14ac:dyDescent="0.2">
      <c r="A14" s="18"/>
      <c r="B14" s="22" t="s">
        <v>13</v>
      </c>
      <c r="C14" s="23">
        <v>177552288</v>
      </c>
      <c r="D14" s="23">
        <v>441105174.87</v>
      </c>
      <c r="E14" s="23">
        <v>618657462.87</v>
      </c>
      <c r="F14" s="23">
        <v>618657462.87</v>
      </c>
      <c r="G14" s="23">
        <v>580733978.78999996</v>
      </c>
      <c r="H14" s="24">
        <v>0</v>
      </c>
    </row>
    <row r="15" spans="1:8" ht="15.75" x14ac:dyDescent="0.2">
      <c r="A15" s="18"/>
      <c r="B15" s="25"/>
      <c r="C15" s="23"/>
      <c r="D15" s="23"/>
      <c r="E15" s="23"/>
      <c r="F15" s="23"/>
      <c r="G15" s="23"/>
      <c r="H15" s="24"/>
    </row>
    <row r="16" spans="1:8" ht="30" x14ac:dyDescent="0.2">
      <c r="A16" s="18"/>
      <c r="B16" s="26" t="s">
        <v>14</v>
      </c>
      <c r="C16" s="23">
        <v>190200700</v>
      </c>
      <c r="D16" s="23">
        <v>-60498185.340000004</v>
      </c>
      <c r="E16" s="23">
        <v>129702514.66</v>
      </c>
      <c r="F16" s="23">
        <v>129702514.66</v>
      </c>
      <c r="G16" s="23">
        <v>129297765.08</v>
      </c>
      <c r="H16" s="24">
        <v>0</v>
      </c>
    </row>
    <row r="17" spans="1:8" ht="15" x14ac:dyDescent="0.2">
      <c r="A17" s="27"/>
      <c r="B17" s="22"/>
      <c r="C17" s="23"/>
      <c r="D17" s="23"/>
      <c r="E17" s="23"/>
      <c r="F17" s="23"/>
      <c r="G17" s="23"/>
      <c r="H17" s="24"/>
    </row>
    <row r="18" spans="1:8" ht="15" x14ac:dyDescent="0.2">
      <c r="A18" s="27"/>
      <c r="B18" s="22" t="s">
        <v>15</v>
      </c>
      <c r="C18" s="23">
        <v>1233560</v>
      </c>
      <c r="D18" s="23">
        <v>-652134.5</v>
      </c>
      <c r="E18" s="23">
        <v>581425.5</v>
      </c>
      <c r="F18" s="23">
        <v>581425.5</v>
      </c>
      <c r="G18" s="23">
        <v>581425.5</v>
      </c>
      <c r="H18" s="24">
        <v>0</v>
      </c>
    </row>
    <row r="19" spans="1:8" ht="15" x14ac:dyDescent="0.2">
      <c r="A19" s="27"/>
      <c r="B19" s="22"/>
      <c r="C19" s="23"/>
      <c r="D19" s="23"/>
      <c r="E19" s="23"/>
      <c r="F19" s="23"/>
      <c r="G19" s="23"/>
      <c r="H19" s="24"/>
    </row>
    <row r="20" spans="1:8" ht="15" x14ac:dyDescent="0.2">
      <c r="A20" s="27"/>
      <c r="B20" s="22" t="s">
        <v>9</v>
      </c>
      <c r="C20" s="23">
        <v>1687156512</v>
      </c>
      <c r="D20" s="23">
        <v>73521421</v>
      </c>
      <c r="E20" s="23">
        <v>1760677933</v>
      </c>
      <c r="F20" s="23">
        <v>1760677933</v>
      </c>
      <c r="G20" s="23">
        <v>1760677933</v>
      </c>
      <c r="H20" s="24">
        <v>0</v>
      </c>
    </row>
    <row r="21" spans="1:8" ht="15.75" thickBot="1" x14ac:dyDescent="0.25">
      <c r="A21" s="27"/>
      <c r="B21" s="28"/>
      <c r="C21" s="23"/>
      <c r="D21" s="23"/>
      <c r="E21" s="23"/>
      <c r="F21" s="23"/>
      <c r="G21" s="23"/>
      <c r="H21" s="24"/>
    </row>
    <row r="22" spans="1:8" ht="28.5" customHeight="1" thickBot="1" x14ac:dyDescent="0.25">
      <c r="A22" s="29"/>
      <c r="B22" s="30" t="s">
        <v>10</v>
      </c>
      <c r="C22" s="31">
        <v>17714072856</v>
      </c>
      <c r="D22" s="31">
        <v>-468766751.96000004</v>
      </c>
      <c r="E22" s="31">
        <v>17245306104.040001</v>
      </c>
      <c r="F22" s="31">
        <v>17245334203.029999</v>
      </c>
      <c r="G22" s="31">
        <v>16151769572.85</v>
      </c>
      <c r="H22" s="31">
        <v>-28098.989999771118</v>
      </c>
    </row>
    <row r="23" spans="1:8" ht="15" x14ac:dyDescent="0.2">
      <c r="A23" s="13"/>
      <c r="B23" s="13"/>
      <c r="C23" s="13"/>
      <c r="D23" s="13"/>
      <c r="E23" s="13"/>
      <c r="F23" s="13"/>
      <c r="G23" s="13"/>
      <c r="H23" s="13"/>
    </row>
  </sheetData>
  <mergeCells count="8">
    <mergeCell ref="A8:B10"/>
    <mergeCell ref="C8:G8"/>
    <mergeCell ref="H8:H9"/>
    <mergeCell ref="A3:H3"/>
    <mergeCell ref="A4:H4"/>
    <mergeCell ref="A5:H5"/>
    <mergeCell ref="A6:H6"/>
    <mergeCell ref="A7:H7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B3" sqref="B3"/>
    </sheetView>
  </sheetViews>
  <sheetFormatPr baseColWidth="10" defaultRowHeight="12.75" x14ac:dyDescent="0.2"/>
  <cols>
    <col min="1" max="1" width="57" bestFit="1" customWidth="1"/>
    <col min="2" max="2" width="22.7109375" style="9" bestFit="1" customWidth="1"/>
    <col min="3" max="3" width="27.5703125" style="9" bestFit="1" customWidth="1"/>
    <col min="4" max="4" width="22.7109375" style="9" bestFit="1" customWidth="1"/>
    <col min="5" max="5" width="18" style="9" bestFit="1" customWidth="1"/>
    <col min="6" max="6" width="22.7109375" style="9" bestFit="1" customWidth="1"/>
    <col min="7" max="7" width="22.5703125" style="9" bestFit="1" customWidth="1"/>
  </cols>
  <sheetData>
    <row r="1" spans="1:8" ht="38.25" x14ac:dyDescent="0.2">
      <c r="A1" s="8" t="s">
        <v>11</v>
      </c>
      <c r="B1" s="10" t="s">
        <v>22</v>
      </c>
      <c r="C1" s="10" t="s">
        <v>23</v>
      </c>
      <c r="D1" s="10" t="s">
        <v>24</v>
      </c>
      <c r="E1" s="10" t="s">
        <v>25</v>
      </c>
      <c r="F1" s="10" t="s">
        <v>26</v>
      </c>
      <c r="G1" s="10" t="s">
        <v>27</v>
      </c>
      <c r="H1" s="10" t="s">
        <v>28</v>
      </c>
    </row>
    <row r="2" spans="1:8" x14ac:dyDescent="0.2">
      <c r="A2" s="4" t="s">
        <v>33</v>
      </c>
      <c r="B2" s="5">
        <f>[1]!BExGetData("DP_3","00O2TQ2O5Z7DTMFA295TLW4KB","1")</f>
        <v>15657929796</v>
      </c>
      <c r="C2" s="5">
        <f>[1]!BExGetData("DP_3","003N8D85VN5WI4HILHR04RM0W","1")</f>
        <v>-922243027.99000001</v>
      </c>
      <c r="D2" s="5">
        <f>[1]!BExGetData("DP_3","003N8D85VN5WI4HILHR04RSCG","1")</f>
        <v>66243516043.010002</v>
      </c>
      <c r="E2" s="5">
        <f>[1]!BExGetData("DP_3","003N8D85VN5WI4HILHR04RYO0","1")</f>
        <v>14735714867</v>
      </c>
      <c r="F2" s="5">
        <f>[1]!BExGetData("DP_3","003N8D85VN5WI4HILHR04S4ZK","1")</f>
        <v>13680478470.48</v>
      </c>
      <c r="G2" s="5">
        <f>[1]!BExGetData("DP_3","003N8D85VN5Y5018PHAP81REQ","1")</f>
        <v>51507801176.010002</v>
      </c>
      <c r="H2" s="5">
        <f>[1]!BExGetData("DP_3","00O2TQ2O5Z7DTMFA295TLWH7F","1")</f>
        <v>1</v>
      </c>
    </row>
    <row r="3" spans="1:8" x14ac:dyDescent="0.2">
      <c r="A3" s="4" t="s">
        <v>34</v>
      </c>
      <c r="B3" s="5">
        <f>[1]!BExGetData("DP_3","00O2TQ2O5Z7DTMFA295TLW4KB","2")</f>
        <v>177552288</v>
      </c>
      <c r="C3" s="5">
        <f>[1]!BExGetData("DP_3","003N8D85VN5WI4HILHR04RM0W","2")</f>
        <v>441105174.87</v>
      </c>
      <c r="D3" s="5">
        <f>[1]!BExGetData("DP_3","003N8D85VN5WI4HILHR04RSCG","2")</f>
        <v>1277711704.8699999</v>
      </c>
      <c r="E3" s="5">
        <f>[1]!BExGetData("DP_3","003N8D85VN5WI4HILHR04RYO0","2")</f>
        <v>618657462.87</v>
      </c>
      <c r="F3" s="5">
        <f>[1]!BExGetData("DP_3","003N8D85VN5WI4HILHR04S4ZK","2")</f>
        <v>580733978.78999996</v>
      </c>
      <c r="G3" s="5">
        <f>[1]!BExGetData("DP_3","003N8D85VN5Y5018PHAP81REQ","2")</f>
        <v>659054242</v>
      </c>
      <c r="H3" s="5">
        <f>[1]!BExGetData("DP_3","00O2TQ2O5Z7DTMFA295TLWH7F","2")</f>
        <v>1</v>
      </c>
    </row>
    <row r="4" spans="1:8" x14ac:dyDescent="0.2">
      <c r="A4" s="4" t="s">
        <v>18</v>
      </c>
      <c r="B4" s="5">
        <f>[1]!BExGetData("DP_3","00O2TQ2O5Z7DTMFA295TLW4KB","3")</f>
        <v>190200700</v>
      </c>
      <c r="C4" s="5">
        <f>[1]!BExGetData("DP_3","003N8D85VN5WI4HILHR04RM0W","3")</f>
        <v>-60498185.340000004</v>
      </c>
      <c r="D4" s="5">
        <f>[1]!BExGetData("DP_3","003N8D85VN5WI4HILHR04RSCG","3")</f>
        <v>728303216.65999997</v>
      </c>
      <c r="E4" s="5">
        <f>[1]!BExGetData("DP_3","003N8D85VN5WI4HILHR04RYO0","3")</f>
        <v>129702514.66</v>
      </c>
      <c r="F4" s="5">
        <f>[1]!BExGetData("DP_3","003N8D85VN5WI4HILHR04S4ZK","3")</f>
        <v>129297765.08</v>
      </c>
      <c r="G4" s="5">
        <f>[1]!BExGetData("DP_3","003N8D85VN5Y5018PHAP81REQ","3")</f>
        <v>598600702</v>
      </c>
      <c r="H4" s="5">
        <f>[1]!BExGetData("DP_3","00O2TQ2O5Z7DTMFA295TLWH7F","3")</f>
        <v>1</v>
      </c>
    </row>
    <row r="5" spans="1:8" x14ac:dyDescent="0.2">
      <c r="A5" s="4" t="s">
        <v>20</v>
      </c>
      <c r="B5" s="5">
        <f>[1]!BExGetData("DP_3","00O2TQ2O5Z7DTMFA295TLW4KB","4")</f>
        <v>1233560</v>
      </c>
      <c r="C5" s="5">
        <f>[1]!BExGetData("DP_3","003N8D85VN5WI4HILHR04RM0W","4")</f>
        <v>-652134.5</v>
      </c>
      <c r="D5" s="5">
        <f>[1]!BExGetData("DP_3","003N8D85VN5WI4HILHR04RSCG","4")</f>
        <v>5515669.5</v>
      </c>
      <c r="E5" s="5">
        <f>[1]!BExGetData("DP_3","003N8D85VN5WI4HILHR04RYO0","4")</f>
        <v>581425.5</v>
      </c>
      <c r="F5" s="5">
        <f>[1]!BExGetData("DP_3","003N8D85VN5WI4HILHR04S4ZK","4")</f>
        <v>581425.5</v>
      </c>
      <c r="G5" s="5">
        <f>[1]!BExGetData("DP_3","003N8D85VN5Y5018PHAP81REQ","4")</f>
        <v>4934244</v>
      </c>
      <c r="H5" s="5">
        <f>[1]!BExGetData("DP_3","00O2TQ2O5Z7DTMFA295TLWH7F","4")</f>
        <v>1</v>
      </c>
    </row>
    <row r="6" spans="1:8" x14ac:dyDescent="0.2">
      <c r="A6" s="4" t="s">
        <v>21</v>
      </c>
      <c r="B6" s="5">
        <f>[1]!BExGetData("DP_3","00O2TQ2O5Z7DTMFA295TLW4KB","5")</f>
        <v>1687156512</v>
      </c>
      <c r="C6" s="5">
        <f>[1]!BExGetData("DP_3","003N8D85VN5WI4HILHR04RM0W","5")</f>
        <v>73521421</v>
      </c>
      <c r="D6" s="5">
        <f>[1]!BExGetData("DP_3","003N8D85VN5WI4HILHR04RSCG","5")</f>
        <v>6892731858</v>
      </c>
      <c r="E6" s="5">
        <f>[1]!BExGetData("DP_3","003N8D85VN5WI4HILHR04RYO0","5")</f>
        <v>1760677933</v>
      </c>
      <c r="F6" s="5">
        <f>[1]!BExGetData("DP_3","003N8D85VN5WI4HILHR04S4ZK","5")</f>
        <v>1760677933</v>
      </c>
      <c r="G6" s="5">
        <f>[1]!BExGetData("DP_3","003N8D85VN5Y5018PHAP81REQ","5")</f>
        <v>5132053925</v>
      </c>
      <c r="H6" s="5">
        <f>[1]!BExGetData("DP_3","00O2TQ2O5Z7DTMFA295TLWH7F","5")</f>
        <v>1</v>
      </c>
    </row>
    <row r="7" spans="1:8" x14ac:dyDescent="0.2">
      <c r="A7" s="6" t="s">
        <v>19</v>
      </c>
      <c r="B7" s="7">
        <f>[1]!BExGetData("DP_3","00O2TQ2O5Z7DTMFA295TLW4KB","SUMME")</f>
        <v>17714072856</v>
      </c>
      <c r="C7" s="7">
        <f>[1]!BExGetData("DP_3","003N8D85VN5WI4HILHR04RM0W","SUMME")</f>
        <v>-468766751.95999998</v>
      </c>
      <c r="D7" s="7">
        <f>[1]!BExGetData("DP_3","003N8D85VN5WI4HILHR04RSCG","SUMME")</f>
        <v>75147778492.039993</v>
      </c>
      <c r="E7" s="7">
        <f>[1]!BExGetData("DP_3","003N8D85VN5WI4HILHR04RYO0","SUMME")</f>
        <v>17245334203.029999</v>
      </c>
      <c r="F7" s="7">
        <f>[1]!BExGetData("DP_3","003N8D85VN5WI4HILHR04S4ZK","SUMME")</f>
        <v>16151769572.85</v>
      </c>
      <c r="G7" s="7">
        <f>[1]!BExGetData("DP_3","003N8D85VN5Y5018PHAP81REQ","SUMME")</f>
        <v>57902444289.010002</v>
      </c>
      <c r="H7" s="7">
        <f>[1]!BExGetData("DP_3","00O2TQ2O5Z7DTMFA295TLWH7F","SUMME")</f>
        <v>1</v>
      </c>
    </row>
    <row r="8" spans="1:8" x14ac:dyDescent="0.2">
      <c r="B8"/>
      <c r="C8"/>
      <c r="D8"/>
      <c r="E8"/>
      <c r="F8"/>
      <c r="G8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L E 3 T k / K r C n O i 2 k 2 L f 7 R v 3 W Z n k 6 r 5 T / 6 t y 7 o 7 3 T 7 T b G q 0 l m e f p 4 1 b f X 4 r v / i 4 2 e v v n z x 5 v T F 0 9 9 f e / v 9 z 1 4 8 + / L o w f 7 O z v j e + D 7 9 u 7 d z s P / 4 b r z Z 4 z e / / 9 P j N 8 c v X 3 3 5 k 2 d P T 1 8 R p q 9 f / f 6 v f + / O h y + O v z g 9 e v r y 9 7 / 3 + C 7 / S u P 5 i a 9 O X 7 + h I Z x 9 Q X + 9 + r 1 / / 9 / 7 + e v f n / 8 4 + / L J d 1 5 8 c b R z 8 s U X b 3 7 / s z e n X / z + v / 9 P n R y / P H v z 1 f M v H 9 / V b 7 n V m 9 / 7 T X r 3 6 P H r r 7 4 4 f v L 8 9 O j 3 f n z X / P r 4 7 P X v / / r N q 6 9 O 3 n z 1 6 h R t j n / v s 9 f 4 + f L L 1 2 d v j n Z 2 d j 4 l e v P v j 0 + + f f y T z 3 / / U 4 E l f y h g / g O / v P j y 6 e n v L z 3 z 5 1 9 9 8 R V / / v L 5 6 U + e a g v q m n t A s 5 e v X r 9 4 g 6 l y f z w m d N 7 8 / s 9 / 8 j l 1 T n i a P x 5 / + 9 X v 8 / s f n 7 w 5 + 0 l G 8 9 t n p 9 K F 0 h i / E i V P 3 3 w J n P m h y Z M P H r / + / d / 8 P i + P f i + C x r / Q 3 9 T b E N 3 k y 8 e g 8 a u j Y / y N X + j v 0 + d v v j p 7 u s u E 1 D / 2 G B W B + u 3 H d / U 3 f E I w 9 D s F o 7 / h E w + Q / U s g + W R 6 e n r 2 1 B u L f v D 4 5 E t i r B e v j u R T 8 x c + f n N 8 9 u L 1 7 / 9 7 / T 7 P 8 P 7 n Z 6 / f v I S s y C / 4 + / j N m 1 d n Q j S h 4 + / / + v T 5 6 Q l Y 2 / s M E M / M Z 6 A 5 T y l z g K X 7 s + f H n 2 P S 3 B 9 m G s w 3 / p 8 6 L + Y r 7 6 / H 9 O + b 3 1 8 5 j e T G / S X f v O 5 8 Z / 4 2 3 x K x g Z P + R e T l c T w / P X 5 G S L 9 + e f T j j + 9 6 f 9 l v T r 7 N c / j y y x N A 5 p + P Z R a I q v d e H D w 9 u P + T L + 7 / P v d 3 d g 9 e f v v 4 5 c H e 8 d P T x 3 e 1 B X r 7 f O 9 o L 6 V n h / 6 / z 7 j R J 4 / f f P s 7 b x S d z / f x y x u e T e b 1 L 4 5 / b / k L P b o / H n 9 x 9 s L 7 3 P 4 B w r 8 2 E 0 C j P H 2 t t H 8 N H J n w + O 3 x a 6 I z 9 / R 7 v 3 n 9 7 W f P I d j m V 3 z 2 x V P 7 G f + K z 5 5 / b j / j X 0 k N k V i d n L 5 + / f t / Q T N 9 t E d q M / z k s W U T / p u H c / r F k 9 N X f i v F 7 x X N A u P 6 9 J T Y 8 f n v T + 8 E T I Y m x G j C m u 4 P 6 t N X b D d r u e f H r 0 + + / P y b U 3 J 7 P / t K b u / / B U r O k O 1 H O u 5 H O q 6 j 4 / Z 3 v x r U c f d + p O N + D n T c l y 9 O T l + + + Q Y 9 u f s / + 0 p u / / 8 F S s 7 S 7 U d a 7 k d a r q P l P v / y 9 x n U c v d / p O V + + F r u 5 f G r N 6 e v X 3 5 z S u 7 e z w s l Z 8 n 2 I x 3 3 I x 3 X 0 X E v d s 4 G d d y n P 9 J x P z c 6 j h K W 3 5 y O 2 / 9 5 o + O Y b D / S c T / S c R 0 d 9 + Z k b 1 D H P f i R j v s h 6 7 h v T r P t / u x r t p / r P N y P 9 N m P 9 F l X n + 3 + 3 j 9 x P K j P 9 n 6 k z 3 4 4 + i w 2 M z s v v 3 2 6 S b 2 x b v G 0 G g Y e / M 0 6 D p / y z 5 9 l T X f 0 F c S Y f 3 M a j 7 G 9 S c 0 B Q + + v x 9 8 + G 1 J 5 D M 4 I h l V D V j h u 0 m L 6 W 6 C 9 9 L e f b a 2 F M Q Z / / 6 z o M P B 3 5 x N P p + 0 M 6 r S d Y Z 1 m r c s P Q 6 f 5 f z k 9 h p + b N J j I S a j B U q P B d v 9 f p c P 0 V + g r / R V q C r + G a o m H / v 8 K x e R H R W / O X n 5 + / P r N B 7 l c R 7 / P D 0 c d 4 b f / V 4 W U l n g / c s F + T l y w 3 W 9 e X X 1 T L t j e T 7 3 4 o q v A d o w C O / h / l Q L 7 J p y w n f 8 X O G F 3 + V / q B N i 9 4 s + p l 1 N P 8 d 3 s k b F O 8 h t + 9 2 z / 2 2 f P v / 1 q Z / / V s 5 c n J D z c Q N o R M Y 6 O V 3 U 1 y W Z V u v U q a 4 s q z Z Z t X h d V f U e b o k 1 M L X 7 7 7 O n T 0 x f s J s l v Q J w n 7 e g Z z a n 5 / T F l r U 7 F 5 3 r 6 6 u z 5 8 9 d v S B K O n t N Y 3 V + P v 3 3 8 + u n p s + O v n r 9 5 + u X J V w w z / I Q Y 6 e W L 4 y + Y 3 E + O X 5 8 + B Y X f P P / y 8 y + D T 6 w G t p + c f P n F y 7 O n 4 W u q y u 9 2 a P z B J P 9 y 7 8 1 P 7 H 1 5 / 6 c e P H 3 z x b P j v Y f 3 3 z z / 7 v 7 v 9 W S Y 5 F E K 7 3 U o r H x 3 W 8 q e b q K s i O T / + y k Z Y 9 4 v d r 4 b o e R i V R b Z t K i W e Z N e p 6 / y 2 X o q f 0 V p 6 / L E X 4 u 2 / 7 / k 2 h i t X 5 9 8 3 q f 1 F 9 W s O C + m Q 3 x 7 / 0 e 0 v R V t f 5 8 v d / q 0 f Z p f 5 s u L I d J + + i P S 3 o a 0 r / d / 6 v f q k / Z l N k j X B z + i 6 z B d v W T c q 9 O f 6 N P 1 9 X q S / 3 R e T w v S t 1 H q H v w s U p d h / X + A m j G X 4 N s P n v W p e V I t m x a u V 5 q t 3 0 X J + f B H 5 P T I + X t / 8 e C n f v L b p 1 / 9 5 L 0 H D x 5 E h H 7 V V q n 1 b F + + j F F 0 9 1 a + 7 O s + Z T e 5 e t r i 1 p T / O V I T d / n f E w l O n h 1 z N u v 4 z S t J t / A v s V T L y f H L s z d f P f / S T Y x G 1 0 c 7 L 7 / 6 / b + N z i j 2 1 I / k u z f S v + X i n Q 0 0 d 8 m Q c E n q Z y O 9 J 3 G t k M Y M + W u O / a e O P 3 / 1 1 c v j p / / / H f r z 4 9 c n X 3 4 e G T l x + 5 v P T 1 / 8 P B w 5 i c 7 J 6 c s 3 X / 4 8 H D o m / f T 1 y 5 + H I 3 9 N C Z 3 T k 5 + H A 3 f K 7 5 s Y + u 7 / h 4 a + 8 + T l y R u k D L + Z o f 9 / a t a J 3 V 9 / + f 9 T d o 8 M 9 + w p 9 f L y 1 e n P m w H b x Z + f J + P 9 Q J v 9 / 7 0 B n 7 3 4 / N X p 6 y 9 f / / y Z Y a P L f h 6 N 9 + W r n 0 c D / v + 1 7 / n z L c D 6 e e d o D t g k U t P f z H j / P z D B 5 H P 8 f B r u q 6 + e v P q G m P n / A 6 O F O f r 5 N L s / 8 d X Z i / 9 v p 4 D u 8 r 8 n p 8 9 l 5 P y L t N v 1 8 / L d Z X j T R N v u 8 T C j j 2 m 7 d / T 4 x V d f / P 6 v T 4 6 f n w J t 9 w d / T m H X C U h g f 3 9 8 + g W t A 7 w + e 8 2 k f H 7 6 k 6 f P 8 d v J V 1 9 8 x b 8 8 P / 7 8 8 1 d H g C + / P X 7 x m k T N D l r I c f + b I t 3 v d f Y U L + C H E G + I Y o P r A h 9 G M e B g S M N T + Q 0 Q 5 9 4 P n T g x d n r 2 8 u R D i f N D Y 6 e 9 / 1 d Q 7 P X J 5 / + f o d i n / 6 + g 2 O / z p a X C / + s p 9 u C H T r H B J e o P o 9 j P h s r a / c Z s 4 d e g T m f F + f 9 9 1 N n / o R M n I m y v 9 3 / q 9 / p Q 4 v z Q h O 3 g 5 4 5 i v 8 / 9 n d 0 D G s H L g 9 1 X p z / x / x m K P f z Z p d h d / v f p q 7 P n j N L L V y / f n J 2 + F k p S n u v l 6 S v 5 G y / r A 5 0 A I D 9 5 / P w r F q u 7 3 c Y b X t 7 b / Z C X 9 z 7 k 5 X s f 8 P K 9 D x n z / g e 9 / C E E 2 / c J x p w m v 7 0 f E J 9 w X x P I 7 o 5 P A 8 R j X w f G B 5 B i d y c g x e 7 X Q + A D W G h 3 Z / 8 b Q O D + h y D w 6 Y e 8 / C B k g o h a 3 f n 0 7 C e + 3 q g O P g S x h x 9 O 1 t 1 Q T L 4 e j A / h j d 1 v g D f 2 P k D L 7 H 6 I W t 7 7 c N n e 3 / l w G P e / A R g P v x k Y P j G P X l Z 1 e l J m T X F e T L N p 8 Y / + r c v 0 d F o t / 9 G / d U F / p 1 t v i l W V z v L 0 8 6 x p q z t f r 7 + O l o / J 5 s t v n 3 4 t 2 A F X f U 1 6 B M z 1 d W D s 4 v + b x v j 6 + e d P 3 3 x n H z H U 1 4 F 9 C / p 9 L d 0 G 2 I H x / K m f f P X 8 9 / / i 5 c 7 X k H D A C r T E T z 3 7 4 v c 3 4 H 7 / n + C O v g 5 M 3 6 I c H T / 9 y S + e U 7 u f + n q w f A M D W G c / e X b 6 + 7 w 6 / n r A H j y + 6 0 3 K v b s 7 9 + / u M S t 9 H W C + h T n a + f T u z g E B 2 3 2 Y 7 u 4 9 2 n / 4 a G / / 6 0 E N T M / P s p z v d h x v j y Q Y x e 7 O o 3 t f b x S 7 g W R 9 4 K x 1 L O m e o A h C 3 3 + 0 + + D R 3 t d j 0 s C 2 0 q e 7 Y 4 J 5 M B 4 T k / B v w 0 D v 2 o D m J 4 9 1 r Y F / + c k X x 7 S a c P r i z d n T 4 6 f 0 O v 5 E E 4 q c x P z y b 4 9 / k l a D X 1 O A 9 J I + 0 l 8 f v z 7 7 / A U s 5 J c v e d H h + Z f f 1 R + / / 6 k s Q 3 z 7 7 P N v m 5 / m M / r 6 j f / b 7 / + c 1 i I Q + L m / u L 0 2 0 l 9 N K / / P x 9 9 + 9 f u Y V v y b b e T + e v y T 2 u I n z S d Q 4 / a P x 9 8 + f f 7 y 9 z / + y e M z j v m + e P 3 5 7 / + C Q 0 S z A k O a 5 f j V K X G A W X / B 6 E 6 + 4 K D y r q V h h 5 g / e f r 7 / + T Z 7 / / l k 9 / / 9 D u n r 0 7 O T s 6 + f H b 2 4 v 1 J e 3 T 2 + C 7 / B I G P E K j j J z A 4 g v D j p y G 2 + Y B / / / 8 + 2 X + K C f f y z X u S / f j V 7 0 / s T g m H 1 z c T + 2 w j s Z + 8 8 Y i 9 s 7 t 9 + u K 0 Q 3 D v Q 0 d 0 0 k T b X x y / E n o 5 + g c f S 2 s h u w / l j f u Y a b Q f n 5 w A 1 h v T s f / S D 3 m u d l 5 + 9 f s / e f o 5 q Y / 3 m q 2 d s 9 / / 2 d n r E 5 q v 9 5 + r / 7 / r H E O X j e S 8 y / 9 + + / j F 0 + d s C I C D / P H 4 9 Z v j N / S D 1 o 1 f / v 4 / 8 d X p q 9 8 H C H p / P T 5 7 8 f K r N 1 9 8 + f Q U K X / 3 h 6 T J n p + 9 Z u x P v n r 1 e / 0 U f n n 9 6 i n g w b 5 u 7 9 z f h n u l H z 0 m N M 9 + k t t 8 9 R J y 9 / r 3 / 4 L + O f 7 8 1 E J 5 / d U X n J H 7 / V 9 9 + d 3 X m N z w A / f 9 y Z f P v / r i R d j E f P b 4 K y L v 7 3 9 8 8 u a M V C v e A 2 T / M 2 2 I j 1 / 8 / i f f J l 7 5 / b 9 8 Y b v s f u S 3 o T d f c w a z 8 x G 1 e f 3 m 1 V c n 9 i V u E 3 7 k t + G X d o M 2 A u f 1 t 2 n 2 n n 5 J q U 6 y s a D P m 2 O m S + f j Y y V X + D F R W V o D 5 u 7 v b z h k O K 4 J G 8 p 7 e / q n B + j 1 2 d P f / + z F 0 9 P f m 8 n d / c y 0 o l w v P n x 2 9 n t j 9 P 0 P D X j 3 p m n m f 2 Z a R a A F H z 7 G Y D E L L z 6 X J Y r T 7 9 q 5 P n t B b s 3 Z U / 7 1 9 Y s v 3 1 A i 9 8 3 v w 0 J 4 T E T 6 f W g + X p 0 h n P L / R B / M p H c p y f 3 V 6 W t S l c S h X z 2 n n 1 8 c / 9 6 / P 2 M h v / D f v 4 / 5 + / f h N 6 Q h O V D P n q G f V z / B b C 7 y E 4 k 3 V L D 4 B x n / 0 + / a 1 v z X 7 / 9 G N d H Z i 2 c 0 u U + C + M d + 9 v j z 0 x d f v T h j d 2 8 w q r N t H l O + + j n J 2 R d n b 9 J 3 T f F o W Z S f f d T W 6 / w j d M Q C d P Y l 6 y b 7 + + P X 0 B 1 n x 0 + e n 5 5 8 + e L N 8 d m L U 9 I h 9 t f f X x R I B N q b 3 5 v c m e + c n r z B + 7 8 / u 5 i v I 8 3 u R u H f f f X 6 1 e / / + v d m Z i a C / u T Z U / 7 0 T e e D N 7 / / G e k o u L / S H H 8 R F 2 S L / A j U O 3 1 + C p n 4 / c n F 5 c 8 e B x 4 y t T X e 7 u + j L / F n Z F l O z Q t n y 1 n + D v S Q X x 7 / Z F a u e 7 D l Q 2 o T Q o x 1 8 O q U + P v V 7 3 / 8 + v X p F 0 + e / z 6 b u 3 l y + u 5 4 N i u W o / Q n 8 7 o p q u V n D y j V M + b / R u n J u m z X d f 7 Z M l + 3 d V a O 0 p f r S V l M f 6 / 8 + k 3 1 N l 9 + 9 n D v 0 + z T v Z 2 D 6 e T 8 / s E k m 3 w d P E + e E 6 a b k Z x W i 3 G T r c a T Y p y 3 4 2 y Z l d c / y O t x B s T H N I K z N l + 8 y d + 1 p 2 W + y J f t e 2 H B 0 m 1 m e z M a T 1 / + / v f e C / b p 7 0 2 y c I u 5 p i F 8 9 9 7 T + 1 8 + P D l 7 / X t / + u 2 X n 7 / 6 v X + v n / h 9 z s 4 + P f n J 5 + / V 4 e t v n 5 6 + 2 d z X 6 U W d N 1 W T v k u D e P e 9 u n l 6 C n f n 9 3 9 N + v 3 m k T 1 8 + H v 9 3 j + 1 u / v 0 4 M u z 3 W e n e 7 / X 8 9 / r i + O z r 1 5 9 5 4 v 3 6 v I V 1 O / m v n 6 3 3 + t 3 2 3 2 E f 9 4 L 8 N O z 1 y + f H / 8 + v z + U 8 t k J a f z n b 0 5 f b e Z H V i n v A f r Z l 6 + + O H 7 z z c K E e v j 9 V T / c I D 2 / s G w P f 4 9 3 i z K 9 V A n / a H e 8 8 1 G a L 6 c V y c / F Z x + t 2 / P t 3 U 8 / + j 1 + 4 U V 7 + B s n a P 4 6 r 4 u s L H 6 Q e 1 K V E o h l 8 4 i 0 6 2 c f z d t 2 9 e j u 3 a u r q / H V v X F V X 1 A K Y W f 3 7 u / 9 x f P X 0 3 m + y L a L Z d N m y y m p X / P W 7 O a 3 P h I E 0 h Q o v L l e 5 f j 7 J z N C Z V L m + O y u + d A 0 O n v K T Y 5 f s e r / / f 1 Q i 9 v L 9 6 Y 1 k 8 O A I B 3 G T Y I P Z f R 3 Y 8 P H 1 + / F W M d f v a H 4 e r M 0 v u + s n x y / h M F 8 b 5 h 3 f a N k 7 J 4 Y s s 1 W 7 d O f R a v 2 6 X u R 8 0 d W 7 X 2 w + H + J V T v 7 / P 7 B 8 + P d B 6 c P H n z n 5 Z v 9 4 7 3 v / N 7 P 7 5 / + J G e d b t / h / x u t 2 u u 9 7 + 7 s v 3 6 z + / n B q 7 P X + z / 5 4 v f e e b P z k 8 d v 7 r 3 f y G 5 j 1 U 5 g 1 U 5 + Z N X + f 2 X V T i o G 1 W 6 w a p L L u M m M Y S g / s m M 3 2 r E H P 4 t 2 7 M F 7 k f N H d u x 9 s P h / i R 3 7 4 o v f 5 7 s / d f b 7 P D j b P f 2 J p z 9 1 f / c n f 6 8 X b 3 6 f r 0 6 + / X u 9 V 4 f / b 7 R j x 9 9 9 c H a 6 9 + z g u w f f + b 1 + r 5 9 4 u v / g 9 3 n 2 e 7 9 6 + v D s / c z N b e z Y d 2 D H v v M j O / b / K z t 2 u + i M M 2 + / f 3 z 9 8 U d x 2 j d h 3 + 7 9 L N q 3 9 9 O q P 7 J v 7 4 P F / 0 v s 2 + / 1 n f 3 9 h 7 / P 7 r O T v Z M X L 1 5 8 + d X v 8 / T 5 y 5 9 6 s f v 7 v H y v D v / f a N 9 O v v q 9 v / r 8 z d P v 7 P z U 2 e f 3 j s 8 O n p x 8 e 3 f n + b e / c / J e X d 7 G v h 3 D v h 3 / y L 7 9 P L R v k n 3 c O f v 9 d Y n 8 R z b t 6 9 q 0 z 1 / R q u u u 6 e M b M m Y G 6 H s Q 8 O e n F f u 8 L m b v 1 f 3 P p v l 6 c / z q 8 1 N Z j B 3 o Y v d D u 3 g P C / n d + 9 8 + P n j z U 3 t 7 u 6 / u v / n i u w / v / 1 5 f 7 P z E / v P 3 X M W 6 h Y V 8 7 0 G 8 l z m 8 f 3 J / d + f s / l e / 1 + 9 1 t v / l 2 U / u 7 B + f / N 4 v T 7 5 9 e v B e X d 7 a H H 7 7 d 3 u / 5 I j Y q s 2 Q f + / 3 g v j 6 y 1 e 0 g E + r / j e I x / t B / f b Z 6 a v j V y f f / n 1 + N k G z k a W l r G d n v / f p N 2 O + X x z / 5 N n n x z d q 8 f f E + J s 0 N m C A r 5 4 f f 5 P o P X 1 1 9 v z 5 7 / / 0 y + + + + P 2 / f P H 7 0 3 T 9 5 D e C 6 b f P P v / 2 c / r / G / L d X n 1 1 8 u a r V 6 e / / x d k L L 4 p 9 4 3 m / Z S 0 + 8 n p 7 / 9 7 n f 4 + 3 y i H n T w / e / n F l 0 9 P f + / N Q J 9 9 9 f z 5 6 7 O f O v 1 a s G + w m F 8 L 9 v H T 7 3 z 1 G h J x R k H p 8 a v T z V x y W z r T n 2 9 O T 2 6 U i d u C e / r l 7 / / i S 7 J a 5 B y / O f 3 9 X 3 w F h v h G X f D X 3 / 7 y u 8 T F X 7 D r T Q 7 K 7 y 9 G z H z y z f T x 1 U s s o b / + / V + c f v f 3 f 3 7 2 4 m u o n 7 v 6 a 8 T r u / u G f 6 H P X / / + J j l E Y v n m m D p 6 d f T Y / v r 7 f / v 4 x d P n p y n 5 / I + W R f n Z R 2 2 9 J p e e O n v z e 1 M W 6 T s 0 a 3 j / 9 2 f v + 3 W k 2 d 0 o / D c G S 0 b t 1 a v f O / j 7 7 O n R 8 f P n R O K n r 4 4 / / / 0 J A f r l y 5 c 0 v K c 0 W H T E w s a / 0 L A 6 L 0 e A k R g T J b 9 N s 3 T 2 5 v f / 4 v j k 1 Z c e L E b y F k D o z x N M h x n N 1 0 f n i 9 P n b y y Y 1 1 8 f j k r N 7 / / d L 1 / 9 X k + + / P L 3 + h q D M p T 5 7 h P o Z f r q x d d H x 6 D x + 7 8 k P 5 j + e P o 1 8 H n z 7 V P 4 g e / 9 3 u s 3 v w 8 l N 7 9 6 i d W 6 3 x + 6 z x / G z n s N 4 w 0 5 V q 9 J 7 X 8 g m B + H i f v 6 L 3 / 1 9 V 9 + 8 e X v / 9 1 X x 7 6 4 3 J a K d g Y 7 Q 7 / t + 6 w W 6 Q M n J B / A 3 R a Z M 5 + R j r 7 4 9 k / c + 8 l 7 r 4 + / 8 / r 1 F 0 9 / c v f Z V 5 8 / / H 2 e H f z E y 0 / f C / h L M l 1 k w D 5 s i h U I v / F 1 q E U K H o 7 x 6 7 M X n x P z U s y h 0 v g 1 Y H 3 1 + p S k 9 8 3 Z F 2 T P y R f 6 k v T m B y g o C + k 5 w r 9 b 6 5 e 7 o V Y H T m Q R 2 Y i R Z T + C S X h 8 t / v p Y 6 E i 4 r + j n 3 r 2 x e / / k 6 + e / / 5 f v N z Z / f 1 / Y m e H Y j D v W 2 3 5 5 v d 5 e X r 0 E + u 8 v j b f 8 i e P k b 0 T 2 T 8 i 4 f H + Q r P P T 4 / + H 1 L 9 O D s m m Q A A < / A p p l i c a t i o n > 
</file>

<file path=customXml/itemProps1.xml><?xml version="1.0" encoding="utf-8"?>
<ds:datastoreItem xmlns:ds="http://schemas.openxmlformats.org/officeDocument/2006/customXml" ds:itemID="{D5E28923-E49D-4C71-A401-6EE4D6B96C6C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Egresos x Tipo de Gasto</vt:lpstr>
      <vt:lpstr>DP_3</vt:lpstr>
      <vt:lpstr>DP_3!Área_de_impresión</vt:lpstr>
      <vt:lpstr>'Egresos x Tipo de Gasto'!Títulos_a_imprimir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 Por Clasiicación Económica (Tipo de Gasto)</dc:title>
  <dc:creator>javier.ynoquio</dc:creator>
  <cp:lastModifiedBy>Presupuesto</cp:lastModifiedBy>
  <cp:lastPrinted>2021-05-10T19:48:22Z</cp:lastPrinted>
  <dcterms:created xsi:type="dcterms:W3CDTF">2016-02-19T00:12:22Z</dcterms:created>
  <dcterms:modified xsi:type="dcterms:W3CDTF">2021-05-10T19:48:38Z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Tipo de Gasto</vt:lpwstr>
  </property>
  <property fmtid="{D5CDD505-2E9C-101B-9397-08002B2CF9AE}" pid="3" name="BExAnalyzer_OldName">
    <vt:lpwstr>2. Clasificación Económica -Tipo de Gasto.xlsx</vt:lpwstr>
  </property>
</Properties>
</file>